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Петрожицкая_А_Ю\Desktop\Отчет по ИП 4 квартал 2022 год\"/>
    </mc:Choice>
  </mc:AlternateContent>
  <bookViews>
    <workbookView xWindow="-120" yWindow="-120" windowWidth="29040" windowHeight="15840" tabRatio="859" firstSheet="7" activeTab="9"/>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5" r:id="rId12"/>
    <sheet name="10. Схемы" sheetId="23" r:id="rId13"/>
  </sheets>
  <externalReferences>
    <externalReference r:id="rId14"/>
    <externalReference r:id="rId15"/>
    <externalReference r:id="rId16"/>
  </externalReferences>
  <definedNames>
    <definedName name="Print_Area" localSheetId="11">'9. ЛСР'!A:N</definedName>
    <definedName name="Print_Titles" localSheetId="11">'9. ЛСР'!38:38</definedName>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описание'!$20:$20</definedName>
    <definedName name="_xlnm.Print_Titles" localSheetId="5">'4. паспортбюджет'!$22:$22</definedName>
    <definedName name="_xlnm.Print_Titles" localSheetId="11">'9. ЛСР'!$38:$38</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'3.3 паспорт описание'!$A$1:$C$29</definedName>
    <definedName name="_xlnm.Print_Area" localSheetId="4">'3.4. Паспорт надежность'!$A$1:$Z$26</definedName>
    <definedName name="_xlnm.Print_Area" localSheetId="5">'4. паспортбюджет'!$A$1:$O$23</definedName>
    <definedName name="_xlnm.Print_Area" localSheetId="6">'5. Ан. эк. эффект'!$A$1:$P$56</definedName>
    <definedName name="_xlnm.Print_Area" localSheetId="7">'6.1. Паспорт сетевой график'!$A$1:$L$53</definedName>
    <definedName name="_xlnm.Print_Area" localSheetId="8">'6.2. Паспорт фин осв ввод'!$A$1:$U$63</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E39" i="24"/>
  <c r="D39" i="24"/>
  <c r="M34" i="24"/>
  <c r="L34" i="24"/>
  <c r="K34" i="24"/>
  <c r="J34" i="24"/>
  <c r="I34" i="24"/>
  <c r="H34" i="24"/>
  <c r="G34" i="24"/>
  <c r="F34" i="24"/>
  <c r="E34" i="24"/>
  <c r="D34" i="24"/>
  <c r="E32" i="24"/>
  <c r="F32" i="24" s="1"/>
  <c r="F38" i="24" s="1"/>
  <c r="D32" i="24"/>
  <c r="C25" i="24"/>
  <c r="D35" i="24"/>
  <c r="B9" i="24"/>
  <c r="F39" i="24" l="1"/>
  <c r="E38" i="24"/>
  <c r="F35" i="24"/>
  <c r="E35" i="24"/>
  <c r="C23" i="24"/>
  <c r="D37" i="24" s="1"/>
  <c r="D45" i="24"/>
  <c r="C24" i="24"/>
  <c r="G32" i="24"/>
  <c r="F24" i="5"/>
  <c r="G24" i="5" s="1"/>
  <c r="H24" i="5" s="1"/>
  <c r="I24" i="5" s="1"/>
  <c r="J24" i="5" s="1"/>
  <c r="K24" i="5" s="1"/>
  <c r="L24" i="5" s="1"/>
  <c r="M24" i="5" s="1"/>
  <c r="N24" i="5" s="1"/>
  <c r="O24" i="5" s="1"/>
  <c r="P24" i="5" s="1"/>
  <c r="Q24" i="5" s="1"/>
  <c r="R24" i="5" s="1"/>
  <c r="S24" i="5" s="1"/>
  <c r="T24" i="5" s="1"/>
  <c r="U24" i="5" s="1"/>
  <c r="V24" i="5" s="1"/>
  <c r="W24" i="5" s="1"/>
  <c r="X24" i="5" s="1"/>
  <c r="Y24" i="5" s="1"/>
  <c r="Z24" i="5" s="1"/>
  <c r="AA24" i="5" s="1"/>
  <c r="AB24" i="5" s="1"/>
  <c r="AC24" i="5" s="1"/>
  <c r="AD24" i="5" s="1"/>
  <c r="AE24" i="5" s="1"/>
  <c r="AF24" i="5" s="1"/>
  <c r="AG24" i="5" s="1"/>
  <c r="AH24" i="5" s="1"/>
  <c r="AI24" i="5" s="1"/>
  <c r="AJ24" i="5" s="1"/>
  <c r="AK24" i="5" s="1"/>
  <c r="AL24" i="5" s="1"/>
  <c r="AM24" i="5" s="1"/>
  <c r="AN24" i="5" s="1"/>
  <c r="AO24" i="5" s="1"/>
  <c r="AP24" i="5" s="1"/>
  <c r="AQ24" i="5" s="1"/>
  <c r="AR24" i="5" s="1"/>
  <c r="AS24" i="5" s="1"/>
  <c r="AT24" i="5" s="1"/>
  <c r="AU24" i="5" s="1"/>
  <c r="AV24" i="5" s="1"/>
  <c r="G38" i="24" l="1"/>
  <c r="H32" i="24"/>
  <c r="G35" i="24"/>
  <c r="H37" i="24"/>
  <c r="G37" i="24"/>
  <c r="F37" i="24"/>
  <c r="F36" i="24" s="1"/>
  <c r="F40" i="24" s="1"/>
  <c r="F44" i="24" s="1"/>
  <c r="F46" i="24" s="1"/>
  <c r="F49" i="24" s="1"/>
  <c r="D36" i="24"/>
  <c r="D40" i="24" s="1"/>
  <c r="D44" i="24" s="1"/>
  <c r="D46" i="24" s="1"/>
  <c r="E37" i="24"/>
  <c r="E36" i="24" s="1"/>
  <c r="E40" i="24" s="1"/>
  <c r="E44" i="24" s="1"/>
  <c r="E46" i="24" s="1"/>
  <c r="E49" i="24" s="1"/>
  <c r="G39" i="24"/>
  <c r="H39" i="24" l="1"/>
  <c r="G36" i="24"/>
  <c r="G40" i="24"/>
  <c r="G44" i="24" s="1"/>
  <c r="G46" i="24" s="1"/>
  <c r="G49" i="24" s="1"/>
  <c r="D49" i="24"/>
  <c r="D47" i="24"/>
  <c r="H38" i="24"/>
  <c r="H36" i="24" s="1"/>
  <c r="I32" i="24"/>
  <c r="I39" i="24" s="1"/>
  <c r="H35" i="24"/>
  <c r="I38" i="24" l="1"/>
  <c r="J32" i="24"/>
  <c r="J39" i="24" s="1"/>
  <c r="I35" i="24"/>
  <c r="I37" i="24"/>
  <c r="E47" i="24"/>
  <c r="D50" i="24"/>
  <c r="H40" i="24"/>
  <c r="H44" i="24" s="1"/>
  <c r="H46" i="24" s="1"/>
  <c r="I36" i="24" l="1"/>
  <c r="H49" i="24"/>
  <c r="I40" i="24"/>
  <c r="I44" i="24" s="1"/>
  <c r="I46" i="24" s="1"/>
  <c r="I49" i="24" s="1"/>
  <c r="J38" i="24"/>
  <c r="K32" i="24"/>
  <c r="J35" i="24"/>
  <c r="J37" i="24"/>
  <c r="F47" i="24"/>
  <c r="E50" i="24"/>
  <c r="J36" i="24" l="1"/>
  <c r="J40" i="24"/>
  <c r="J44" i="24" s="1"/>
  <c r="J46" i="24" s="1"/>
  <c r="K38" i="24"/>
  <c r="L32" i="24"/>
  <c r="K35" i="24"/>
  <c r="K37" i="24"/>
  <c r="G47" i="24"/>
  <c r="F50" i="24"/>
  <c r="K39" i="24"/>
  <c r="K36" i="24" l="1"/>
  <c r="L38" i="24"/>
  <c r="M32" i="24"/>
  <c r="L35" i="24"/>
  <c r="L37" i="24"/>
  <c r="H47" i="24"/>
  <c r="G50" i="24"/>
  <c r="L39" i="24"/>
  <c r="M39" i="24" s="1"/>
  <c r="K40" i="24"/>
  <c r="K44" i="24" s="1"/>
  <c r="K46" i="24" s="1"/>
  <c r="K49" i="24" s="1"/>
  <c r="J49" i="24"/>
  <c r="L36" i="24" l="1"/>
  <c r="L40" i="24"/>
  <c r="L44" i="24" s="1"/>
  <c r="L46" i="24" s="1"/>
  <c r="M38" i="24"/>
  <c r="M35" i="24"/>
  <c r="M37" i="24"/>
  <c r="I47" i="24"/>
  <c r="H50" i="24"/>
  <c r="M36" i="24" l="1"/>
  <c r="M40" i="24"/>
  <c r="M44" i="24" s="1"/>
  <c r="M46" i="24" s="1"/>
  <c r="M49" i="24" s="1"/>
  <c r="J47" i="24"/>
  <c r="I50" i="24"/>
  <c r="L49" i="24"/>
  <c r="D54" i="24"/>
  <c r="K47" i="24" l="1"/>
  <c r="J50" i="24"/>
  <c r="D53" i="24"/>
  <c r="L47" i="24" l="1"/>
  <c r="K50" i="24"/>
  <c r="M47" i="24" l="1"/>
  <c r="L50" i="24"/>
  <c r="D55" i="24" l="1"/>
  <c r="M50" i="24"/>
  <c r="D56" i="24" s="1"/>
</calcChain>
</file>

<file path=xl/sharedStrings.xml><?xml version="1.0" encoding="utf-8"?>
<sst xmlns="http://schemas.openxmlformats.org/spreadsheetml/2006/main" count="1359" uniqueCount="659">
  <si>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</si>
  <si>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</si>
  <si>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</si>
  <si>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</si>
  <si>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</si>
  <si>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</si>
  <si>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</si>
  <si>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</si>
  <si>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</si>
  <si>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</si>
  <si>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</si>
  <si>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</si>
  <si>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</si>
  <si>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</si>
  <si>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</si>
  <si>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</si>
  <si>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</si>
  <si>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</si>
  <si>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</si>
  <si>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</si>
  <si>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</si>
  <si>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</si>
  <si>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</si>
  <si>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</si>
  <si>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</si>
  <si>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</si>
  <si>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</si>
  <si>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</si>
  <si>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</si>
  <si>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</si>
  <si>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</si>
  <si>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</si>
  <si>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</si>
  <si>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</si>
  <si>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</si>
  <si>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</si>
  <si>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</si>
  <si>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</si>
  <si>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</si>
  <si>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</si>
  <si>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</si>
  <si>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</si>
  <si>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</si>
  <si>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</si>
  <si>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</si>
  <si>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</si>
  <si>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</si>
  <si>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</si>
  <si>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</si>
  <si>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</si>
  <si>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</si>
  <si>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</si>
  <si>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</si>
  <si>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</si>
  <si>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</si>
  <si>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</si>
  <si>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</si>
  <si>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</si>
  <si>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</si>
  <si>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</si>
  <si>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</si>
  <si>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</si>
  <si>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</si>
  <si>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</si>
  <si>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</si>
  <si>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</si>
  <si>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</si>
  <si>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</si>
  <si>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</si>
  <si>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</si>
  <si>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</si>
  <si>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</si>
  <si>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</si>
  <si>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</si>
  <si>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</si>
  <si>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</si>
  <si>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</si>
  <si>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</si>
  <si>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</si>
  <si>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</si>
  <si>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</si>
  <si>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</si>
  <si>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</si>
  <si>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</si>
  <si>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</si>
  <si>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</si>
  <si>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</si>
  <si>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</si>
  <si>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</si>
  <si>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</si>
  <si>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</si>
  <si>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</si>
  <si>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</si>
  <si>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</si>
  <si>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</si>
  <si>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</si>
  <si>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</si>
  <si>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</si>
  <si>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</si>
  <si>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</si>
  <si>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</si>
  <si>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</si>
  <si>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</si>
  <si>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</si>
  <si>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</si>
  <si>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</si>
  <si>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</si>
  <si>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</si>
  <si>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</si>
  <si>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</si>
  <si>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</si>
  <si>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</si>
  <si>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</si>
  <si>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</si>
  <si>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</si>
  <si>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</si>
  <si>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</si>
  <si>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</si>
  <si>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</si>
  <si>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</si>
  <si>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</si>
  <si>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</si>
  <si>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</si>
  <si>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</si>
  <si>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</si>
  <si>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</si>
  <si>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</si>
  <si>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</si>
  <si>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</si>
  <si>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</si>
  <si>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</si>
  <si>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</si>
  <si>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</si>
  <si>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</si>
  <si>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</si>
  <si>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</si>
  <si>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</si>
  <si>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</si>
  <si>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</si>
  <si>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</si>
  <si>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</si>
  <si>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</si>
  <si>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</si>
  <si>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</si>
  <si>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</si>
  <si>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</si>
  <si>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</si>
  <si>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</si>
  <si>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</si>
  <si>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</si>
  <si>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</si>
  <si>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</si>
  <si>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</si>
  <si>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</si>
  <si>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</si>
  <si>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</si>
  <si>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</si>
  <si>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</si>
  <si>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</si>
  <si>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</si>
  <si>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</si>
  <si>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</si>
  <si>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</si>
  <si>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</si>
  <si>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</si>
  <si>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</si>
  <si>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</si>
  <si>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</si>
  <si>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</si>
  <si>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</si>
  <si>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</si>
  <si>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</si>
  <si>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</si>
  <si>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</si>
  <si>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</si>
  <si>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</si>
  <si>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</si>
  <si>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</si>
  <si>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</si>
  <si>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</si>
  <si>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</si>
  <si>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</si>
  <si>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</si>
  <si>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</si>
  <si>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</si>
  <si>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</si>
  <si>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</si>
  <si>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</si>
  <si>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</si>
  <si>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</si>
  <si>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</si>
  <si>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</si>
  <si>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</si>
  <si>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</si>
  <si>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</si>
  <si>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</si>
  <si>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</si>
  <si>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</si>
  <si>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</si>
  <si>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</si>
  <si>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</si>
  <si>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</si>
  <si>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</si>
  <si>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</si>
  <si>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</si>
  <si>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</si>
  <si>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</si>
  <si>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</si>
  <si>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</si>
  <si>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</si>
  <si>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</si>
  <si>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</si>
  <si>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</si>
  <si>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</si>
  <si>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</si>
  <si>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</si>
  <si>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</si>
  <si>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</si>
  <si>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</si>
  <si>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</si>
  <si>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</si>
  <si>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</si>
  <si>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</si>
  <si>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</si>
  <si>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</si>
  <si>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</si>
  <si>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</si>
  <si>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</si>
  <si>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</si>
  <si>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</si>
  <si>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</si>
  <si>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</si>
  <si>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</si>
  <si>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</si>
  <si>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</si>
  <si>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</si>
  <si>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</si>
  <si>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</si>
  <si>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</si>
  <si>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</si>
  <si>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</si>
  <si>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</si>
  <si>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</si>
  <si>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</si>
  <si>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</si>
  <si>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</si>
  <si>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</si>
  <si>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</si>
  <si>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</si>
  <si>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</si>
  <si>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</si>
  <si>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</si>
  <si>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</si>
  <si>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</si>
  <si>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</si>
  <si>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</si>
  <si>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</si>
  <si>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</si>
  <si>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</si>
  <si>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</si>
  <si>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</si>
  <si>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</si>
  <si>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</si>
  <si>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</si>
  <si>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</si>
  <si>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</si>
  <si>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</si>
  <si>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</si>
  <si>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</si>
  <si>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</si>
  <si>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</si>
  <si>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</si>
  <si>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</si>
  <si>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</si>
  <si>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</si>
  <si>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</si>
  <si>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</si>
  <si>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</si>
  <si>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</si>
  <si>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</si>
  <si>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</si>
  <si>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</si>
  <si>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</si>
  <si>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</si>
  <si>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</si>
  <si>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</si>
  <si>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</si>
  <si>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</si>
  <si>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</si>
  <si>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</si>
  <si>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</si>
  <si>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</si>
  <si>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</si>
  <si>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</si>
  <si>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</si>
  <si>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</si>
  <si>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</si>
  <si>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</si>
  <si>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</si>
  <si>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</si>
  <si>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</si>
  <si>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</si>
  <si>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</si>
  <si>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</si>
  <si>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</si>
  <si>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</si>
  <si>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</si>
  <si>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</si>
  <si>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</si>
  <si>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</si>
  <si>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</si>
  <si>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</si>
  <si>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</si>
  <si>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</si>
  <si>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</si>
  <si>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</si>
  <si>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</si>
  <si>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</si>
  <si>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</si>
  <si>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</si>
  <si>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</si>
  <si>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</si>
  <si>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</si>
  <si>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</si>
  <si>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</si>
  <si>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</si>
  <si>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</si>
  <si>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</si>
  <si>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</si>
  <si>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</si>
  <si>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</si>
  <si>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</si>
  <si>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</si>
  <si>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</si>
  <si>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</si>
  <si>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</si>
  <si>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</si>
  <si>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</si>
  <si>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</si>
  <si>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</si>
  <si>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</si>
  <si>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</si>
  <si>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</si>
  <si>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</si>
  <si>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</si>
  <si>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</si>
  <si>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</si>
  <si>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</si>
  <si>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</si>
  <si>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</si>
  <si>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</si>
  <si>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</si>
  <si>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</si>
  <si>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</si>
  <si>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</si>
  <si>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</si>
  <si>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</si>
  <si>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</si>
  <si>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</si>
  <si>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</si>
  <si>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</si>
  <si>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</si>
  <si>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</si>
  <si>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</si>
  <si>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</si>
  <si>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</si>
  <si>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</si>
  <si>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</si>
  <si>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</si>
  <si>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</si>
  <si>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</si>
  <si>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</si>
  <si>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</si>
  <si>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</si>
  <si>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</si>
  <si>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</si>
  <si>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</si>
  <si>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</si>
  <si>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</si>
  <si>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</si>
  <si>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</si>
  <si>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</si>
  <si>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</si>
  <si>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</si>
  <si>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</si>
  <si>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</si>
  <si>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</si>
  <si>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</si>
  <si>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</si>
  <si>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</si>
  <si>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</si>
  <si>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</si>
  <si>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</si>
  <si>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</si>
  <si>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</si>
  <si>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</si>
  <si>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</si>
  <si>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</si>
  <si>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</si>
  <si>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</si>
  <si>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</si>
  <si>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</si>
  <si>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</si>
  <si>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</si>
  <si>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</si>
  <si>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</si>
  <si>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</si>
  <si>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</si>
  <si>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</si>
  <si>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</si>
  <si>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</si>
  <si>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</si>
  <si>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</si>
  <si>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</si>
  <si>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</si>
  <si>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 xml:space="preserve">нет </t>
  </si>
  <si>
    <t>не требуется</t>
  </si>
  <si>
    <t>модернизация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</si>
  <si>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</si>
  <si>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</si>
  <si>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</si>
  <si>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</si>
  <si>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</si>
  <si>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КТП ПВ-6/0,4 кВ</t>
  </si>
  <si>
    <t>Год 2018</t>
  </si>
  <si>
    <t xml:space="preserve">Обеспечение надежности электроснабжения потребителей;  Снижение потерь электрической энергии; Обновление основных фондов </t>
  </si>
  <si>
    <t>бюджетного финансирования нет</t>
  </si>
  <si>
    <t>Договора на технологическое присоединение к электрическим сетям не предусмотрены.</t>
  </si>
  <si>
    <t>нд</t>
  </si>
  <si>
    <t>объектов электросетевого хозяйства, МВА</t>
  </si>
  <si>
    <t>Год 2017</t>
  </si>
  <si>
    <t xml:space="preserve"> по состоянию на 01.01.2016 года (N-1)</t>
  </si>
  <si>
    <t>по состоянию на 01.01. 2018года X</t>
  </si>
  <si>
    <t>План (факт) года (N-1) 2016</t>
  </si>
  <si>
    <t>Сметная стоимость проекта в ценах 2019 года с НДС, млн. руб.</t>
  </si>
  <si>
    <t>от «__» _____ 20___ г. №___</t>
  </si>
  <si>
    <t>от «__» _____ 20____ г. №___</t>
  </si>
  <si>
    <t xml:space="preserve">КТП ПВ-6/0,4 кВ </t>
  </si>
  <si>
    <t>г. Белорецк,  Республика Башкортостан</t>
  </si>
  <si>
    <t>город Белорецк МР БР Республика Башкортостан</t>
  </si>
  <si>
    <t xml:space="preserve">Установка КТП-250/6/0,4 кВ для технологического присоединения энергопринимающих устройств УТК "Курташ" в г.Белорецк РБ. Договор ТП №246 от 11.11.2021г. . </t>
  </si>
  <si>
    <r>
      <t xml:space="preserve">Год раскрытия информации:   </t>
    </r>
    <r>
      <rPr>
        <b/>
        <u/>
        <sz val="12"/>
        <rFont val="Times New Roman"/>
        <family val="1"/>
        <charset val="204"/>
      </rPr>
      <t xml:space="preserve"> 2022 </t>
    </r>
    <r>
      <rPr>
        <b/>
        <sz val="12"/>
        <rFont val="Times New Roman"/>
        <family val="1"/>
        <charset val="204"/>
      </rPr>
      <t xml:space="preserve"> год</t>
    </r>
  </si>
  <si>
    <t>Установка КТП-250/6/0,4 кВ для технологического присоединения энергопринимающих устройств УТК "Курташ" в г.Белорецк РБ. Договор ТП №246 от 11.11.2021г.</t>
  </si>
  <si>
    <t>0,86 млн.руб.</t>
  </si>
  <si>
    <t xml:space="preserve">Установка КТП-250/6/0,4 кВ для технологического присоединения энергопринимающих устройств УТК "Курташ" в г.Белорецк РБ. Договор ТП №246 от 11.11.2021г. </t>
  </si>
  <si>
    <t>Установка КТП-250/6/0,4 кВ для технологического присоединения энергопринимающих устройств УТК "Курташ" 
в г.Белорецк РБ. Договор ТП №246 от 11.11.2021г.</t>
  </si>
  <si>
    <t>Установка КТП-250/6/0,4 кВ для технологического присоединения энергопринимающих устройств
 УТК "Курташ" в г.Белорецк РБ. Договор ТП №246 от 11.11.2021г.</t>
  </si>
  <si>
    <t>2022 г</t>
  </si>
  <si>
    <t>Год раскрытия информации: _2022   год</t>
  </si>
  <si>
    <r>
      <t>Год раскрытия информации:</t>
    </r>
    <r>
      <rPr>
        <b/>
        <u/>
        <sz val="12"/>
        <rFont val="Times New Roman"/>
        <family val="1"/>
        <charset val="204"/>
      </rPr>
      <t xml:space="preserve"> 2022 год</t>
    </r>
  </si>
  <si>
    <t>Год раскрытия информации: 2022 год</t>
  </si>
  <si>
    <t>Год раскрытия информации:  2022  год</t>
  </si>
  <si>
    <t>Установка КТП-250/6/0,4 кВ для технологического присоединения энергопринимающих устройств УТК "Курташ" в г.Белорецк РБ.
Договор ТП №246 от 11.11.2021г.</t>
  </si>
  <si>
    <r>
      <t>Год раскрытия информации:</t>
    </r>
    <r>
      <rPr>
        <b/>
        <u/>
        <sz val="12"/>
        <rFont val="Times New Roman"/>
        <family val="1"/>
        <charset val="204"/>
      </rPr>
      <t xml:space="preserve">   2022   год</t>
    </r>
  </si>
  <si>
    <t xml:space="preserve"> КТП-250/6/0,4 кВ</t>
  </si>
  <si>
    <r>
      <rPr>
        <b/>
        <sz val="14"/>
        <color theme="1"/>
        <rFont val="Times New Roman"/>
        <family val="1"/>
        <charset val="204"/>
      </rPr>
      <t xml:space="preserve">                                                      </t>
    </r>
    <r>
      <rPr>
        <b/>
        <u/>
        <sz val="14"/>
        <color theme="1"/>
        <rFont val="Times New Roman"/>
        <family val="1"/>
        <charset val="204"/>
      </rPr>
      <t>Установка КТП-250/6/0,4 кВ для технологического присоединения энергопринимающих устройств УТК "Курташ" в г.Белорецк РБ. Договор ТП №246 от 11.11.2021г.</t>
    </r>
  </si>
  <si>
    <r>
      <t xml:space="preserve">Год раскрытия информации: </t>
    </r>
    <r>
      <rPr>
        <b/>
        <u/>
        <sz val="12"/>
        <rFont val="Times New Roman"/>
        <family val="1"/>
        <charset val="204"/>
      </rPr>
      <t>2022  год</t>
    </r>
  </si>
  <si>
    <t>0,25 МВА</t>
  </si>
  <si>
    <t>ГУП "Региональные Электрические Сети" РБ</t>
  </si>
  <si>
    <t xml:space="preserve">                                                                                                                                                                                                                                                                                                                                                                 ГУП "Региональные Электрические Сети" РБ</t>
  </si>
  <si>
    <t xml:space="preserve">                     Установка КТП-250/6/0,4 кВ для технологического присоединения энергопринимающих устройств УТК "Курташ" в г.Белорецк РБ. Договор ТП №246 от 11.11.2021г.</t>
  </si>
  <si>
    <t>ГУП "РЭС" РБ</t>
  </si>
  <si>
    <t>электро энергетика</t>
  </si>
  <si>
    <t>2022г.</t>
  </si>
  <si>
    <t>электро  оборудо  вание</t>
  </si>
  <si>
    <t>КТП-400/6/0,4 кВ</t>
  </si>
  <si>
    <t>смета</t>
  </si>
  <si>
    <t>Закупки состоятся в 2022г</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</si>
  <si>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</si>
  <si>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</si>
  <si>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</si>
  <si>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</si>
  <si>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</si>
  <si>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</si>
  <si>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</si>
  <si>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</si>
  <si>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</si>
  <si>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</si>
  <si>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</si>
  <si>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</si>
  <si>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</si>
  <si>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</si>
  <si>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</si>
  <si>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</si>
  <si>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</si>
  <si>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</si>
  <si>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</si>
  <si>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</si>
  <si>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</si>
  <si>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</si>
  <si>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</si>
  <si>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</si>
  <si>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</si>
  <si>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</si>
  <si>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</si>
  <si>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</si>
  <si>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</si>
  <si>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</si>
  <si>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</si>
  <si>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</si>
  <si>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L_БГЭС_4.1.2</t>
  </si>
  <si>
    <t>Приложение № 2</t>
  </si>
  <si>
    <t>Утверждено приказом № 421 от 4 августа 2020 г. Минстроя РФ</t>
  </si>
  <si>
    <t>СОГЛАСОВАНО:</t>
  </si>
  <si>
    <t>УТВЕРЖДАЮ:</t>
  </si>
  <si>
    <t>Главный инженер ПО "ЮЭС" ГУП "РЭС" РБ</t>
  </si>
  <si>
    <t>Зам.директора ПО "ЮЭС" ГУП "РЭС" РБ</t>
  </si>
  <si>
    <t>Штырляев А.Г.</t>
  </si>
  <si>
    <t>Самохин Д.Ю.</t>
  </si>
  <si>
    <t/>
  </si>
  <si>
    <t>"_____" ________________ 2022 года</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</si>
  <si>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</si>
  <si>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</si>
  <si>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</si>
  <si>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"ГРАНД-Смета 2021"</t>
  </si>
  <si>
    <t>(наименование стройки)</t>
  </si>
  <si>
    <t>Инвестиционная программа 2022 год</t>
  </si>
  <si>
    <t>(наименование объекта капитального строительства)</t>
  </si>
  <si>
    <t xml:space="preserve">ЛОКАЛЬНЫЙ СМЕТНЫЙ РАСЧЕТ (СМЕТА) № </t>
  </si>
  <si>
    <t>Установка КТП Курташ</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</si>
  <si>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</si>
  <si>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</si>
  <si>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</si>
  <si>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</si>
  <si>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</si>
  <si>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</si>
  <si>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</si>
  <si>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</si>
  <si>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(144,72)</t>
  </si>
  <si>
    <t>тыс.руб.</t>
  </si>
  <si>
    <t>в том числе:</t>
  </si>
  <si>
    <t>строительных работ</t>
  </si>
  <si>
    <t>(0)</t>
  </si>
  <si>
    <t>Средства на оплату труда рабочих</t>
  </si>
  <si>
    <t>(0,72)</t>
  </si>
  <si>
    <t>монтажных работ</t>
  </si>
  <si>
    <t>(5,78)</t>
  </si>
  <si>
    <t>Нормативные затраты труда рабочих</t>
  </si>
  <si>
    <t>чел.час.</t>
  </si>
  <si>
    <t>оборудования</t>
  </si>
  <si>
    <t>(138,94)</t>
  </si>
  <si>
    <t>Нормативные затраты труда машинистов</t>
  </si>
  <si>
    <t>прочих затрат</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</si>
  <si>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</si>
  <si>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</si>
  <si>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</si>
  <si>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</si>
  <si>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</si>
  <si>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</si>
  <si>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</si>
  <si>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</si>
  <si>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</si>
  <si>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</si>
  <si>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</si>
  <si>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</si>
  <si>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 xml:space="preserve">Раздел 1. </t>
  </si>
  <si>
    <t>ТЕРм08-01-068-01</t>
  </si>
  <si>
    <t>Шина сборная - одна полоса в фазе, медная или алюминиевая сечением: до 250 мм2</t>
  </si>
  <si>
    <t>100 м</t>
  </si>
  <si>
    <t>0,06</t>
  </si>
  <si>
    <t>ОТ</t>
  </si>
  <si>
    <t>19,5</t>
  </si>
  <si>
    <t>ЭМ</t>
  </si>
  <si>
    <t>в т.ч. ОТм</t>
  </si>
  <si>
    <t>М</t>
  </si>
  <si>
    <t>ЗТ</t>
  </si>
  <si>
    <t>чел.-ч</t>
  </si>
  <si>
    <t>52,5</t>
  </si>
  <si>
    <t>3,15</t>
  </si>
  <si>
    <t>ЗТм</t>
  </si>
  <si>
    <t>5,91</t>
  </si>
  <si>
    <t>0,3546</t>
  </si>
  <si>
    <t>Итого по расценке</t>
  </si>
  <si>
    <t>ФОТ</t>
  </si>
  <si>
    <t>Приказ № 812/пр от 21.12.2020 Прил. п.49.3</t>
  </si>
  <si>
    <t>НР Электротехнические установки на других объектах</t>
  </si>
  <si>
    <t>97</t>
  </si>
  <si>
    <t>Приказ № 774/пр от 11.12.2020 Прил. п.49.3</t>
  </si>
  <si>
    <t>СП Электротехнические установки на других объектах</t>
  </si>
  <si>
    <t>51</t>
  </si>
  <si>
    <t>Всего по позиции</t>
  </si>
  <si>
    <t>ТЕРм08-02-471-01</t>
  </si>
  <si>
    <t>Заземлитель вертикальный из угловой стали размером: 50х50х5 мм</t>
  </si>
  <si>
    <t>10 шт.</t>
  </si>
  <si>
    <t>0,6</t>
  </si>
  <si>
    <t>10,7</t>
  </si>
  <si>
    <t>6,42</t>
  </si>
  <si>
    <t>0,19</t>
  </si>
  <si>
    <t>0,114</t>
  </si>
  <si>
    <t>ТЕРм08-02-472-02</t>
  </si>
  <si>
    <t>Заземлитель горизонтальный из стали: полосовой сечением 160 мм2</t>
  </si>
  <si>
    <t>0,8</t>
  </si>
  <si>
    <t>16,6</t>
  </si>
  <si>
    <t>13,28</t>
  </si>
  <si>
    <t>0,22</t>
  </si>
  <si>
    <t>0,176</t>
  </si>
  <si>
    <t>ТССЦ-101-1638</t>
  </si>
  <si>
    <t>Сталь полосовая, марка стали: ВСт3кп, размером 5х40 мм</t>
  </si>
  <si>
    <t>т</t>
  </si>
  <si>
    <t>0,17</t>
  </si>
  <si>
    <t>(Электротехнические установки на других объектах)</t>
  </si>
  <si>
    <t>ТССЦ-101-1616</t>
  </si>
  <si>
    <t>Сталь круглая углеродистая обыкновенного качества марки ВСт3пс5-1 диаметром: 10 мм</t>
  </si>
  <si>
    <t>0,02</t>
  </si>
  <si>
    <t>ТЕРм08-01-087-03</t>
  </si>
  <si>
    <t>Металлические конструкции</t>
  </si>
  <si>
    <t>1 т</t>
  </si>
  <si>
    <t>0,1</t>
  </si>
  <si>
    <t>62,2</t>
  </si>
  <si>
    <t>6,22</t>
  </si>
  <si>
    <t>1,74</t>
  </si>
  <si>
    <t>0,174</t>
  </si>
  <si>
    <t>ТЕРм08-01-025-01</t>
  </si>
  <si>
    <t>Подстанция комплектная трансформаторная напряжением до 10 кВ с трансформатором мощностью: до 400 кВ·А</t>
  </si>
  <si>
    <t>1 подстанция</t>
  </si>
  <si>
    <t>30,9</t>
  </si>
  <si>
    <t>7,14</t>
  </si>
  <si>
    <t>8
О</t>
  </si>
  <si>
    <t>Прайс-лист</t>
  </si>
  <si>
    <t>Подстанция однотрансформаторная тупиковая с прямым вводом (малогабаритная) КТП-250-6/0,4 кВ  952000/1,2/5,71</t>
  </si>
  <si>
    <t>шт.</t>
  </si>
  <si>
    <t>(Инженерное оборудование)</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</si>
  <si>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</si>
  <si>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</si>
  <si>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</si>
  <si>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</si>
  <si>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</si>
  <si>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</si>
  <si>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</si>
  <si>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Монтажные работы</t>
  </si>
  <si>
    <t xml:space="preserve">               оплата труда</t>
  </si>
  <si>
    <t>1 кв 2022 (СМР), Письмо Минстроя России от 07.02.2022 г. №4153-ИФ/09 прил.2</t>
  </si>
  <si>
    <t xml:space="preserve">               эксплуатация машин и механизмов</t>
  </si>
  <si>
    <t>7,91</t>
  </si>
  <si>
    <t xml:space="preserve">                    в том числе оплата труда машинистов (ОТм)</t>
  </si>
  <si>
    <t xml:space="preserve">               материалы</t>
  </si>
  <si>
    <t>6,55</t>
  </si>
  <si>
    <t xml:space="preserve">               накладные расходы</t>
  </si>
  <si>
    <t xml:space="preserve">               сметная прибыль</t>
  </si>
  <si>
    <t xml:space="preserve">     Оборудование</t>
  </si>
  <si>
    <t>4 кв 2021 (ОБ), Письмо Минстроя России от 22.11.2021 г. №50719-ИФ/09 прил.4</t>
  </si>
  <si>
    <t xml:space="preserve">          Инженерное оборудование</t>
  </si>
  <si>
    <t>5,71</t>
  </si>
  <si>
    <t xml:space="preserve">     Итого ФОТ (справочно)</t>
  </si>
  <si>
    <t xml:space="preserve">     Итого накладные расходы (справочно)</t>
  </si>
  <si>
    <t xml:space="preserve">     Итого сметная прибыль (справочно)</t>
  </si>
  <si>
    <t xml:space="preserve">  ВСЕГО по смете</t>
  </si>
  <si>
    <t>Составил:</t>
  </si>
  <si>
    <t>Ведущий инженер ПТО гр.ЭиС ПО "ЮЭС" ГУП "РЭС" РБ                                                            Колочкова Л.Б.</t>
  </si>
  <si>
    <t>[должность, подпись (инициалы, фамилия)]</t>
  </si>
  <si>
    <t>Проверил:</t>
  </si>
  <si>
    <t>Начальник ПТО ПО "ЮЭС" ГУП "РЭС" РБ                                                                                        Закиров С.З.</t>
  </si>
  <si>
    <t>0,66 млн.руб</t>
  </si>
  <si>
    <t>Новое строительство</t>
  </si>
  <si>
    <t>Год 2022</t>
  </si>
  <si>
    <t>Э.аукцион</t>
  </si>
  <si>
    <t>https://etp-region.ru,</t>
  </si>
  <si>
    <t>по заявке</t>
  </si>
  <si>
    <t>«Энергоучет» ИНН 0273050716
КПП 327301001
ОГРН 1040203729939
ОКПО 71876948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</si>
</sst>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sz val="16"/>
      <color theme="1"/>
      <name val="Times New Roman"/>
      <family val="1"/>
      <charset val="204"/>
    </font>
    <font>
      <u/>
      <sz val="11"/>
      <color theme="1"/>
      <name val="Calibri"/>
      <family val="2"/>
      <charset val="204"/>
      <scheme val="minor"/>
    </font>
    <font>
      <sz val="10"/>
      <color rgb="FF000000"/>
      <name val="Times New Roman"/>
      <family val="1"/>
      <charset val="204"/>
    </font>
    <font>
      <sz val="10"/>
      <color theme="1"/>
      <name val="Times New Roman"/>
      <family val="1"/>
      <charset val="204"/>
    </font>
    <font>
      <b/>
      <sz val="9"/>
      <name val="Times New Roman"/>
      <family val="1"/>
      <charset val="204"/>
    </font>
    <font>
      <sz val="9"/>
      <color rgb="FFFF0000"/>
      <name val="Calibri"/>
      <family val="2"/>
      <charset val="204"/>
      <scheme val="minor"/>
    </font>
    <font>
      <b/>
      <sz val="7"/>
      <name val="Times New Roman"/>
      <family val="1"/>
      <charset val="204"/>
    </font>
    <font>
      <sz val="9"/>
      <color rgb="FFFF0000"/>
      <name val="Times New Roman"/>
      <family val="1"/>
      <charset val="204"/>
    </font>
    <font>
      <sz val="11"/>
      <color rgb="FF000000"/>
      <name val="Calibri"/>
      <charset val="204"/>
    </font>
    <font>
      <sz val="8"/>
      <color rgb="FF000000"/>
      <name val="Arial"/>
      <charset val="204"/>
    </font>
    <font>
      <b/>
      <sz val="8"/>
      <color rgb="FF000000"/>
      <name val="Arial"/>
      <charset val="204"/>
    </font>
    <font>
      <i/>
      <sz val="8"/>
      <color rgb="FF000000"/>
      <name val="Arial"/>
      <charset val="204"/>
    </font>
    <font>
      <b/>
      <sz val="14"/>
      <color rgb="FF000000"/>
      <name val="Arial"/>
      <charset val="204"/>
    </font>
    <font>
      <b/>
      <sz val="9"/>
      <color rgb="FF000000"/>
      <name val="Arial"/>
      <charset val="204"/>
    </font>
    <font>
      <u/>
      <sz val="11"/>
      <color theme="10"/>
      <name val="Calibri"/>
      <family val="2"/>
      <charset val="204"/>
      <scheme val="minor"/>
    </font>
    <font>
      <u/>
      <sz val="8"/>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9" fontId="1" fillId="0" borderId="0" applyFont="0" applyFill="0" applyBorder="0" applyAlignment="0" applyProtection="0"/>
    <xf numFmtId="0" fontId="70" fillId="0" borderId="0"/>
    <xf numFmtId="0" fontId="76" fillId="0" borderId="0" applyNumberFormat="0" applyFill="0" applyBorder="0" applyAlignment="0" applyProtection="0"/>
  </cellStyleXfs>
  <cellXfs count="50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1" fillId="0" borderId="24" xfId="2" applyFont="1" applyFill="1" applyBorder="1" applyAlignment="1">
      <alignment horizontal="justify"/>
    </xf>
    <xf numFmtId="0" fontId="41" fillId="0" borderId="25" xfId="2" applyFont="1" applyFill="1" applyBorder="1" applyAlignment="1">
      <alignment horizontal="justify"/>
    </xf>
    <xf numFmtId="0" fontId="41" fillId="0" borderId="27" xfId="2" applyFont="1" applyFill="1" applyBorder="1" applyAlignment="1">
      <alignment horizontal="justify" vertical="top" wrapText="1"/>
    </xf>
    <xf numFmtId="0" fontId="41" fillId="0" borderId="24" xfId="2" applyFont="1" applyFill="1" applyBorder="1" applyAlignment="1">
      <alignment horizontal="justify" vertical="top"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10" fillId="0" borderId="0" xfId="1" applyFont="1" applyAlignment="1"/>
    <xf numFmtId="0" fontId="11" fillId="0" borderId="0" xfId="2" applyFont="1" applyFill="1" applyAlignment="1"/>
    <xf numFmtId="0" fontId="43" fillId="0" borderId="0" xfId="2" applyFont="1" applyFill="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Fill="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49"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0" fontId="43" fillId="0" borderId="24" xfId="2" applyFont="1" applyFill="1" applyBorder="1" applyAlignment="1">
      <alignment horizontal="justify"/>
    </xf>
    <xf numFmtId="0" fontId="43" fillId="0" borderId="24" xfId="2" applyFont="1" applyFill="1" applyBorder="1" applyAlignment="1">
      <alignment vertical="top" wrapText="1"/>
    </xf>
    <xf numFmtId="0" fontId="43" fillId="0" borderId="26" xfId="2" applyFont="1" applyFill="1" applyBorder="1" applyAlignment="1">
      <alignment vertical="top" wrapText="1"/>
    </xf>
    <xf numFmtId="0" fontId="43" fillId="0" borderId="26" xfId="2" applyFont="1" applyFill="1" applyBorder="1" applyAlignment="1">
      <alignment horizontal="justify" vertical="top" wrapText="1"/>
    </xf>
    <xf numFmtId="0" fontId="11" fillId="0" borderId="24" xfId="2" applyFont="1" applyFill="1" applyBorder="1" applyAlignment="1">
      <alignment horizontal="justify" vertical="top" wrapText="1"/>
    </xf>
    <xf numFmtId="0" fontId="43" fillId="0" borderId="24" xfId="2" applyFont="1" applyFill="1" applyBorder="1" applyAlignment="1">
      <alignment horizontal="justify" vertical="top" wrapText="1"/>
    </xf>
    <xf numFmtId="0" fontId="43" fillId="0" borderId="25" xfId="2" applyFont="1" applyFill="1" applyBorder="1" applyAlignment="1">
      <alignment vertical="top" wrapText="1"/>
    </xf>
    <xf numFmtId="0" fontId="11" fillId="0" borderId="25" xfId="2" applyFont="1" applyFill="1" applyBorder="1" applyAlignment="1">
      <alignment vertical="top" wrapText="1"/>
    </xf>
    <xf numFmtId="0" fontId="11" fillId="0" borderId="28" xfId="2" applyFont="1" applyFill="1" applyBorder="1" applyAlignment="1">
      <alignment vertical="top" wrapText="1"/>
    </xf>
    <xf numFmtId="0" fontId="11" fillId="0" borderId="26" xfId="2" applyFont="1" applyFill="1" applyBorder="1" applyAlignment="1">
      <alignment vertical="top" wrapText="1"/>
    </xf>
    <xf numFmtId="0" fontId="43" fillId="0" borderId="25" xfId="2" applyFont="1" applyFill="1" applyBorder="1" applyAlignment="1">
      <alignment horizontal="left" vertical="center" wrapText="1"/>
    </xf>
    <xf numFmtId="0" fontId="43" fillId="0" borderId="25" xfId="2" applyFont="1" applyFill="1" applyBorder="1" applyAlignment="1">
      <alignment horizontal="center" vertical="center" wrapText="1"/>
    </xf>
    <xf numFmtId="0" fontId="11" fillId="0" borderId="26" xfId="2" applyFont="1" applyFill="1" applyBorder="1"/>
    <xf numFmtId="0" fontId="0" fillId="0" borderId="1" xfId="0" applyBorder="1" applyAlignment="1">
      <alignment horizontal="center" vertical="center" wrapText="1"/>
    </xf>
    <xf numFmtId="0" fontId="43"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0" fontId="4" fillId="0" borderId="0" xfId="1" applyFont="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left" vertical="center" wrapText="1"/>
    </xf>
    <xf numFmtId="0" fontId="11" fillId="0" borderId="0" xfId="2" applyFont="1" applyAlignment="1">
      <alignment horizontal="left"/>
    </xf>
    <xf numFmtId="0" fontId="11" fillId="0" borderId="1" xfId="2" applyFont="1" applyBorder="1" applyAlignment="1">
      <alignment horizontal="left"/>
    </xf>
    <xf numFmtId="167" fontId="37" fillId="0" borderId="1" xfId="49" applyNumberFormat="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 fillId="0" borderId="0" xfId="1" applyFont="1" applyAlignment="1">
      <alignment vertical="center"/>
    </xf>
    <xf numFmtId="0" fontId="11" fillId="0" borderId="1" xfId="62" applyFont="1" applyBorder="1" applyAlignment="1">
      <alignment horizontal="center" vertical="center" wrapText="1"/>
    </xf>
    <xf numFmtId="0" fontId="8" fillId="0" borderId="0" xfId="1" applyFont="1" applyAlignment="1">
      <alignment horizontal="left" vertical="center" wrapText="1"/>
    </xf>
    <xf numFmtId="1" fontId="36" fillId="0" borderId="1" xfId="49" applyNumberFormat="1" applyFont="1" applyBorder="1" applyAlignment="1">
      <alignment horizontal="center" vertical="center" wrapText="1"/>
    </xf>
    <xf numFmtId="0" fontId="59" fillId="0" borderId="0" xfId="2" applyFont="1" applyFill="1" applyAlignment="1">
      <alignment horizontal="center"/>
    </xf>
    <xf numFmtId="0" fontId="4" fillId="0" borderId="1" xfId="1" applyFont="1" applyBorder="1" applyAlignment="1">
      <alignment horizontal="left" vertical="center" wrapText="1"/>
    </xf>
    <xf numFmtId="0" fontId="43" fillId="0" borderId="29" xfId="2" applyFont="1" applyFill="1" applyBorder="1" applyAlignment="1">
      <alignment horizontal="center" vertical="center"/>
    </xf>
    <xf numFmtId="168" fontId="43"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left" vertical="center" wrapText="1"/>
    </xf>
    <xf numFmtId="0" fontId="11" fillId="0" borderId="0" xfId="2" applyFont="1" applyFill="1" applyAlignment="1">
      <alignment horizontal="left"/>
    </xf>
    <xf numFmtId="0" fontId="11" fillId="0" borderId="1" xfId="2" applyFont="1" applyFill="1" applyBorder="1" applyAlignment="1">
      <alignment horizontal="left"/>
    </xf>
    <xf numFmtId="168" fontId="11" fillId="0" borderId="1" xfId="2" applyNumberFormat="1" applyFont="1" applyFill="1" applyBorder="1" applyAlignment="1">
      <alignment horizontal="left" vertical="center" wrapText="1"/>
    </xf>
    <xf numFmtId="0" fontId="7" fillId="0" borderId="0" xfId="1" applyFont="1" applyAlignment="1">
      <alignment horizontal="left" vertical="center" wrapText="1"/>
    </xf>
    <xf numFmtId="0" fontId="12" fillId="0" borderId="1" xfId="1" applyFont="1" applyBorder="1" applyAlignment="1">
      <alignment horizontal="left" vertical="center"/>
    </xf>
    <xf numFmtId="0" fontId="11" fillId="0" borderId="1" xfId="1" applyFont="1" applyBorder="1" applyAlignment="1">
      <alignment vertical="center" wrapText="1"/>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64"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65" fillId="0" borderId="0" xfId="50" applyFont="1" applyAlignment="1" applyProtection="1">
      <alignment horizontal="center"/>
    </xf>
    <xf numFmtId="0" fontId="66" fillId="0" borderId="30" xfId="50" applyFont="1" applyBorder="1" applyAlignment="1" applyProtection="1">
      <alignment horizontal="center" vertical="center" wrapText="1"/>
    </xf>
    <xf numFmtId="0" fontId="66" fillId="0" borderId="30"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7" fillId="0" borderId="0" xfId="50" applyFont="1" applyProtection="1"/>
    <xf numFmtId="0" fontId="56" fillId="0" borderId="30" xfId="50" applyFont="1" applyBorder="1" applyAlignment="1" applyProtection="1">
      <alignment vertical="center" wrapText="1"/>
    </xf>
    <xf numFmtId="169" fontId="56" fillId="0" borderId="30" xfId="50" applyNumberFormat="1" applyFont="1" applyFill="1" applyBorder="1" applyAlignment="1" applyProtection="1">
      <alignment horizontal="center" vertical="center"/>
    </xf>
    <xf numFmtId="0" fontId="0" fillId="0" borderId="0" xfId="0" applyProtection="1"/>
    <xf numFmtId="3" fontId="56" fillId="0" borderId="30" xfId="50" applyNumberFormat="1" applyFont="1" applyFill="1" applyBorder="1" applyAlignment="1" applyProtection="1">
      <alignment horizontal="center" vertical="center"/>
    </xf>
    <xf numFmtId="9" fontId="56" fillId="0" borderId="30" xfId="50" applyNumberFormat="1" applyFont="1" applyFill="1" applyBorder="1" applyAlignment="1" applyProtection="1">
      <alignment horizontal="center" vertical="center"/>
    </xf>
    <xf numFmtId="170" fontId="56" fillId="0" borderId="30" xfId="50" applyNumberFormat="1" applyFont="1" applyFill="1" applyBorder="1" applyAlignment="1" applyProtection="1">
      <alignment horizontal="center" vertical="center"/>
    </xf>
    <xf numFmtId="9" fontId="0" fillId="0" borderId="0" xfId="67" applyFont="1" applyProtection="1"/>
    <xf numFmtId="0" fontId="56" fillId="0" borderId="0" xfId="50" applyFont="1" applyBorder="1" applyAlignment="1" applyProtection="1">
      <alignment vertical="center" wrapText="1"/>
    </xf>
    <xf numFmtId="170" fontId="56" fillId="0" borderId="0" xfId="50" applyNumberFormat="1" applyFont="1" applyFill="1" applyBorder="1" applyAlignment="1" applyProtection="1">
      <alignment horizontal="center" vertical="center"/>
    </xf>
    <xf numFmtId="0" fontId="56" fillId="0" borderId="0" xfId="50" applyFont="1" applyBorder="1" applyProtection="1"/>
    <xf numFmtId="0" fontId="1" fillId="0" borderId="0" xfId="50" applyBorder="1" applyProtection="1"/>
    <xf numFmtId="0" fontId="66" fillId="25" borderId="30" xfId="50" applyFont="1" applyFill="1" applyBorder="1" applyAlignment="1" applyProtection="1">
      <alignment horizontal="left" vertical="center" wrapText="1"/>
    </xf>
    <xf numFmtId="0" fontId="66" fillId="25" borderId="30" xfId="50" applyFont="1" applyFill="1" applyBorder="1" applyAlignment="1" applyProtection="1">
      <alignment horizontal="center" vertical="center"/>
    </xf>
    <xf numFmtId="168" fontId="56" fillId="0" borderId="30" xfId="50" applyNumberFormat="1" applyFont="1" applyFill="1" applyBorder="1" applyAlignment="1" applyProtection="1">
      <alignment horizontal="center" vertical="center"/>
    </xf>
    <xf numFmtId="0" fontId="56" fillId="0" borderId="0" xfId="50" applyFont="1" applyBorder="1" applyAlignment="1" applyProtection="1">
      <alignment vertical="center"/>
    </xf>
    <xf numFmtId="0" fontId="56" fillId="0" borderId="0" xfId="50" applyFont="1" applyBorder="1" applyAlignment="1" applyProtection="1"/>
    <xf numFmtId="0" fontId="57" fillId="0" borderId="0" xfId="50" applyFont="1" applyBorder="1" applyProtection="1"/>
    <xf numFmtId="0" fontId="66" fillId="25" borderId="31" xfId="50" applyFont="1" applyFill="1" applyBorder="1" applyAlignment="1" applyProtection="1">
      <alignment horizontal="left" vertical="center" wrapText="1"/>
    </xf>
    <xf numFmtId="0" fontId="66" fillId="25" borderId="31" xfId="50" applyFont="1" applyFill="1" applyBorder="1" applyAlignment="1" applyProtection="1">
      <alignment horizontal="center" vertical="center"/>
    </xf>
    <xf numFmtId="0" fontId="66" fillId="26" borderId="30" xfId="50" applyFont="1" applyFill="1" applyBorder="1" applyAlignment="1" applyProtection="1">
      <alignment horizontal="left" vertical="center"/>
    </xf>
    <xf numFmtId="0" fontId="56" fillId="26" borderId="30" xfId="50" applyFont="1" applyFill="1" applyBorder="1" applyAlignment="1" applyProtection="1">
      <alignment horizontal="center" vertical="center"/>
    </xf>
    <xf numFmtId="169" fontId="66" fillId="0" borderId="30" xfId="50" applyNumberFormat="1" applyFont="1" applyFill="1" applyBorder="1" applyAlignment="1" applyProtection="1">
      <alignment horizontal="center" vertical="center"/>
    </xf>
    <xf numFmtId="169" fontId="66" fillId="26" borderId="30" xfId="50" applyNumberFormat="1" applyFont="1" applyFill="1" applyBorder="1" applyAlignment="1" applyProtection="1">
      <alignment horizontal="center" vertical="center"/>
    </xf>
    <xf numFmtId="0" fontId="67" fillId="0" borderId="0" xfId="50" applyFont="1" applyFill="1" applyProtection="1"/>
    <xf numFmtId="0" fontId="2" fillId="0" borderId="0" xfId="50" applyFont="1" applyFill="1" applyProtection="1"/>
    <xf numFmtId="0" fontId="2" fillId="26" borderId="0" xfId="50" applyFont="1" applyFill="1" applyProtection="1"/>
    <xf numFmtId="0" fontId="66" fillId="0" borderId="30" xfId="50" applyFont="1" applyBorder="1" applyAlignment="1" applyProtection="1">
      <alignment vertical="center" wrapText="1"/>
    </xf>
    <xf numFmtId="0" fontId="2" fillId="0" borderId="0" xfId="50" applyFont="1" applyProtection="1"/>
    <xf numFmtId="0" fontId="66" fillId="0" borderId="32" xfId="50" applyFont="1" applyBorder="1" applyAlignment="1" applyProtection="1">
      <alignment vertical="center" wrapText="1"/>
    </xf>
    <xf numFmtId="169" fontId="66" fillId="0" borderId="33" xfId="50" applyNumberFormat="1" applyFont="1" applyFill="1" applyBorder="1" applyAlignment="1" applyProtection="1">
      <alignment horizontal="center" vertical="center"/>
    </xf>
    <xf numFmtId="0" fontId="56" fillId="0" borderId="0" xfId="50" applyFont="1" applyAlignment="1" applyProtection="1">
      <alignment vertical="center" wrapText="1"/>
    </xf>
    <xf numFmtId="0" fontId="56" fillId="0" borderId="0" xfId="50" applyFont="1" applyAlignment="1" applyProtection="1">
      <alignment vertical="center"/>
    </xf>
    <xf numFmtId="0" fontId="56" fillId="0" borderId="0" xfId="50" applyFont="1" applyProtection="1"/>
    <xf numFmtId="0" fontId="56" fillId="0" borderId="0" xfId="50" applyFont="1" applyAlignment="1" applyProtection="1"/>
    <xf numFmtId="0" fontId="38" fillId="0" borderId="0" xfId="50" applyFont="1" applyProtection="1"/>
    <xf numFmtId="0" fontId="56" fillId="0" borderId="30" xfId="50" applyFont="1" applyFill="1" applyBorder="1" applyAlignment="1" applyProtection="1">
      <alignment horizontal="center" vertical="center"/>
    </xf>
    <xf numFmtId="0" fontId="1" fillId="0" borderId="0" xfId="50" applyAlignment="1" applyProtection="1">
      <alignment vertical="center"/>
    </xf>
    <xf numFmtId="169" fontId="56" fillId="26" borderId="30" xfId="50" applyNumberFormat="1" applyFont="1" applyFill="1" applyBorder="1" applyAlignment="1" applyProtection="1">
      <alignment horizontal="center" vertical="center"/>
    </xf>
    <xf numFmtId="169" fontId="57" fillId="0" borderId="30" xfId="50" applyNumberFormat="1" applyFont="1" applyBorder="1" applyAlignment="1" applyProtection="1">
      <alignment vertical="center"/>
    </xf>
    <xf numFmtId="169" fontId="1" fillId="0" borderId="30" xfId="50" applyNumberFormat="1" applyFont="1" applyBorder="1" applyAlignment="1" applyProtection="1">
      <alignment vertical="center"/>
    </xf>
    <xf numFmtId="0" fontId="66" fillId="0" borderId="0" xfId="50" applyFont="1" applyBorder="1" applyAlignment="1" applyProtection="1">
      <alignment vertical="center" wrapText="1"/>
    </xf>
    <xf numFmtId="3" fontId="66"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66" fillId="25" borderId="30" xfId="50" applyFont="1" applyFill="1" applyBorder="1" applyAlignment="1" applyProtection="1">
      <alignment vertical="center" wrapText="1"/>
    </xf>
    <xf numFmtId="3" fontId="66" fillId="25" borderId="30" xfId="50" applyNumberFormat="1" applyFont="1" applyFill="1" applyBorder="1" applyAlignment="1" applyProtection="1">
      <alignment horizontal="center" vertical="center" wrapText="1"/>
    </xf>
    <xf numFmtId="0" fontId="66" fillId="0" borderId="0" xfId="50" applyFont="1" applyFill="1" applyBorder="1" applyAlignment="1" applyProtection="1">
      <alignment horizontal="center" vertical="center"/>
    </xf>
    <xf numFmtId="0" fontId="68" fillId="0" borderId="0" xfId="50" applyFont="1" applyBorder="1" applyAlignment="1" applyProtection="1">
      <alignment vertical="center"/>
    </xf>
    <xf numFmtId="0" fontId="66" fillId="0" borderId="30" xfId="50" applyFont="1" applyBorder="1" applyAlignment="1" applyProtection="1">
      <alignment horizontal="left" vertical="center" wrapText="1"/>
    </xf>
    <xf numFmtId="0" fontId="38" fillId="0" borderId="0" xfId="50" applyFont="1" applyBorder="1" applyAlignment="1" applyProtection="1">
      <alignment vertical="center"/>
    </xf>
    <xf numFmtId="0" fontId="57" fillId="0" borderId="0" xfId="50" applyFont="1" applyBorder="1" applyAlignment="1" applyProtection="1">
      <alignment vertical="center"/>
    </xf>
    <xf numFmtId="0" fontId="38" fillId="0" borderId="0" xfId="50" applyFont="1" applyAlignment="1" applyProtection="1">
      <alignment wrapText="1"/>
    </xf>
    <xf numFmtId="49" fontId="57" fillId="0" borderId="0" xfId="50" applyNumberFormat="1" applyFont="1" applyProtection="1"/>
    <xf numFmtId="0" fontId="69" fillId="0" borderId="0" xfId="50" applyFont="1" applyAlignment="1" applyProtection="1">
      <alignment wrapText="1"/>
    </xf>
    <xf numFmtId="0" fontId="71" fillId="0" borderId="0" xfId="68" applyNumberFormat="1" applyFont="1" applyFill="1" applyBorder="1" applyAlignment="1" applyProtection="1"/>
    <xf numFmtId="0" fontId="71" fillId="0" borderId="0" xfId="68" applyNumberFormat="1" applyFont="1" applyFill="1" applyBorder="1" applyAlignment="1" applyProtection="1">
      <alignment horizontal="right"/>
    </xf>
    <xf numFmtId="0" fontId="72" fillId="0" borderId="0" xfId="68" applyNumberFormat="1" applyFont="1" applyFill="1" applyBorder="1" applyAlignment="1" applyProtection="1">
      <alignment vertical="top"/>
    </xf>
    <xf numFmtId="0" fontId="71" fillId="0" borderId="0" xfId="68" applyNumberFormat="1" applyFont="1" applyFill="1" applyBorder="1" applyAlignment="1" applyProtection="1">
      <alignment wrapText="1"/>
    </xf>
    <xf numFmtId="0" fontId="71" fillId="0" borderId="20" xfId="68" applyNumberFormat="1" applyFont="1" applyFill="1" applyBorder="1" applyAlignment="1" applyProtection="1"/>
    <xf numFmtId="0" fontId="71" fillId="0" borderId="20" xfId="68" applyNumberFormat="1" applyFont="1" applyFill="1" applyBorder="1" applyAlignment="1" applyProtection="1">
      <alignment horizontal="right"/>
    </xf>
    <xf numFmtId="0" fontId="71" fillId="0" borderId="0" xfId="68" applyNumberFormat="1" applyFont="1" applyFill="1" applyBorder="1" applyAlignment="1" applyProtection="1">
      <alignment vertical="top"/>
    </xf>
    <xf numFmtId="0" fontId="72" fillId="0" borderId="0" xfId="68" applyNumberFormat="1" applyFont="1" applyFill="1" applyBorder="1" applyAlignment="1" applyProtection="1">
      <alignment horizontal="center"/>
    </xf>
    <xf numFmtId="0" fontId="71" fillId="0" borderId="0" xfId="68" applyNumberFormat="1" applyFont="1" applyFill="1" applyBorder="1" applyAlignment="1" applyProtection="1">
      <alignment horizontal="left" vertical="top"/>
    </xf>
    <xf numFmtId="0" fontId="71" fillId="0" borderId="0" xfId="68" applyNumberFormat="1" applyFont="1" applyFill="1" applyBorder="1" applyAlignment="1" applyProtection="1">
      <alignment horizontal="left"/>
    </xf>
    <xf numFmtId="0" fontId="71" fillId="0" borderId="20" xfId="68" applyNumberFormat="1" applyFont="1" applyFill="1" applyBorder="1" applyAlignment="1" applyProtection="1">
      <alignment vertical="top"/>
    </xf>
    <xf numFmtId="0" fontId="73" fillId="0" borderId="0" xfId="68" applyNumberFormat="1" applyFont="1" applyFill="1" applyBorder="1" applyAlignment="1" applyProtection="1">
      <alignment horizontal="center" vertical="top"/>
    </xf>
    <xf numFmtId="0" fontId="74" fillId="0" borderId="0" xfId="68" applyNumberFormat="1" applyFont="1" applyFill="1" applyBorder="1" applyAlignment="1" applyProtection="1">
      <alignment horizontal="center"/>
    </xf>
    <xf numFmtId="0" fontId="71" fillId="0" borderId="20" xfId="68" applyNumberFormat="1" applyFont="1" applyFill="1" applyBorder="1" applyAlignment="1" applyProtection="1">
      <alignment horizontal="center"/>
    </xf>
    <xf numFmtId="0" fontId="73" fillId="0" borderId="0" xfId="68" applyNumberFormat="1" applyFont="1" applyFill="1" applyBorder="1" applyAlignment="1" applyProtection="1"/>
    <xf numFmtId="3" fontId="71" fillId="0" borderId="0" xfId="68" applyNumberFormat="1" applyFont="1" applyFill="1" applyBorder="1" applyAlignment="1" applyProtection="1">
      <alignment horizontal="right" vertical="top"/>
    </xf>
    <xf numFmtId="0" fontId="73" fillId="0" borderId="0" xfId="68" applyNumberFormat="1" applyFont="1" applyFill="1" applyBorder="1" applyAlignment="1" applyProtection="1">
      <alignment horizontal="center"/>
    </xf>
    <xf numFmtId="0" fontId="72" fillId="0" borderId="0" xfId="68" applyNumberFormat="1" applyFont="1" applyFill="1" applyBorder="1" applyAlignment="1" applyProtection="1">
      <alignment horizontal="left"/>
    </xf>
    <xf numFmtId="0" fontId="71" fillId="0" borderId="0" xfId="68" applyNumberFormat="1" applyFont="1" applyFill="1" applyBorder="1" applyAlignment="1" applyProtection="1">
      <alignment horizontal="center"/>
    </xf>
    <xf numFmtId="2" fontId="71" fillId="0" borderId="20" xfId="68" applyNumberFormat="1" applyFont="1" applyFill="1" applyBorder="1" applyAlignment="1" applyProtection="1"/>
    <xf numFmtId="49" fontId="71" fillId="0" borderId="20" xfId="68" applyNumberFormat="1" applyFont="1" applyFill="1" applyBorder="1" applyAlignment="1" applyProtection="1">
      <alignment horizontal="right"/>
    </xf>
    <xf numFmtId="0" fontId="71" fillId="0" borderId="0" xfId="68" applyNumberFormat="1" applyFont="1" applyFill="1" applyBorder="1" applyAlignment="1" applyProtection="1">
      <alignment vertical="center" wrapText="1"/>
    </xf>
    <xf numFmtId="2" fontId="71" fillId="0" borderId="0" xfId="68" applyNumberFormat="1" applyFont="1" applyFill="1" applyBorder="1" applyAlignment="1" applyProtection="1"/>
    <xf numFmtId="49" fontId="71" fillId="0" borderId="0" xfId="68" applyNumberFormat="1" applyFont="1" applyFill="1" applyBorder="1" applyAlignment="1" applyProtection="1">
      <alignment horizontal="right"/>
    </xf>
    <xf numFmtId="49" fontId="71" fillId="0" borderId="35" xfId="68" applyNumberFormat="1" applyFont="1" applyFill="1" applyBorder="1" applyAlignment="1" applyProtection="1">
      <alignment horizontal="right"/>
    </xf>
    <xf numFmtId="2" fontId="71" fillId="0" borderId="35" xfId="68" applyNumberFormat="1" applyFont="1" applyFill="1" applyBorder="1" applyAlignment="1" applyProtection="1">
      <alignment horizontal="right"/>
    </xf>
    <xf numFmtId="0" fontId="71" fillId="0" borderId="0" xfId="68" applyNumberFormat="1" applyFont="1" applyFill="1" applyBorder="1" applyAlignment="1" applyProtection="1">
      <alignment vertical="center"/>
    </xf>
    <xf numFmtId="0" fontId="71" fillId="0" borderId="36" xfId="68" applyNumberFormat="1" applyFont="1" applyFill="1" applyBorder="1" applyAlignment="1" applyProtection="1">
      <alignment horizontal="center" vertical="center" wrapText="1"/>
    </xf>
    <xf numFmtId="0" fontId="71" fillId="0" borderId="36" xfId="68" applyNumberFormat="1" applyFont="1" applyFill="1" applyBorder="1" applyAlignment="1" applyProtection="1">
      <alignment horizontal="center" vertical="center"/>
    </xf>
    <xf numFmtId="0" fontId="75" fillId="0" borderId="0" xfId="68" applyNumberFormat="1" applyFont="1" applyFill="1" applyBorder="1" applyAlignment="1" applyProtection="1">
      <alignment wrapText="1"/>
    </xf>
    <xf numFmtId="0" fontId="72" fillId="0" borderId="39" xfId="68" applyNumberFormat="1" applyFont="1" applyFill="1" applyBorder="1" applyAlignment="1" applyProtection="1">
      <alignment horizontal="center" vertical="top" wrapText="1"/>
    </xf>
    <xf numFmtId="0" fontId="72" fillId="0" borderId="34" xfId="68" applyNumberFormat="1" applyFont="1" applyFill="1" applyBorder="1" applyAlignment="1" applyProtection="1">
      <alignment horizontal="left" vertical="top" wrapText="1"/>
    </xf>
    <xf numFmtId="0" fontId="72" fillId="0" borderId="34" xfId="68" applyNumberFormat="1" applyFont="1" applyFill="1" applyBorder="1" applyAlignment="1" applyProtection="1">
      <alignment horizontal="center" vertical="top" wrapText="1"/>
    </xf>
    <xf numFmtId="4" fontId="72" fillId="0" borderId="34" xfId="68" applyNumberFormat="1" applyFont="1" applyFill="1" applyBorder="1" applyAlignment="1" applyProtection="1">
      <alignment horizontal="right" vertical="top" wrapText="1"/>
    </xf>
    <xf numFmtId="3" fontId="72" fillId="0" borderId="40" xfId="68" applyNumberFormat="1" applyFont="1" applyFill="1" applyBorder="1" applyAlignment="1" applyProtection="1">
      <alignment horizontal="right" vertical="top" wrapText="1"/>
    </xf>
    <xf numFmtId="0" fontId="72" fillId="0" borderId="0" xfId="68" applyNumberFormat="1" applyFont="1" applyFill="1" applyBorder="1" applyAlignment="1" applyProtection="1">
      <alignment wrapText="1"/>
    </xf>
    <xf numFmtId="0" fontId="71" fillId="0" borderId="5" xfId="68" applyNumberFormat="1" applyFont="1" applyFill="1" applyBorder="1" applyAlignment="1" applyProtection="1">
      <alignment horizontal="center" vertical="center" wrapText="1"/>
    </xf>
    <xf numFmtId="0" fontId="71" fillId="0" borderId="0" xfId="68" applyNumberFormat="1" applyFont="1" applyFill="1" applyBorder="1" applyAlignment="1" applyProtection="1">
      <alignment horizontal="right" vertical="top" wrapText="1"/>
    </xf>
    <xf numFmtId="0" fontId="71" fillId="0" borderId="0" xfId="68" applyNumberFormat="1" applyFont="1" applyFill="1" applyBorder="1" applyAlignment="1" applyProtection="1">
      <alignment horizontal="center" vertical="top" wrapText="1"/>
    </xf>
    <xf numFmtId="4" fontId="71" fillId="0" borderId="0" xfId="68" applyNumberFormat="1" applyFont="1" applyFill="1" applyBorder="1" applyAlignment="1" applyProtection="1">
      <alignment horizontal="right" vertical="top" wrapText="1"/>
    </xf>
    <xf numFmtId="3" fontId="71" fillId="0" borderId="41" xfId="68" applyNumberFormat="1" applyFont="1" applyFill="1" applyBorder="1" applyAlignment="1" applyProtection="1">
      <alignment horizontal="right" vertical="top" wrapText="1"/>
    </xf>
    <xf numFmtId="0" fontId="71" fillId="0" borderId="34" xfId="68" applyNumberFormat="1" applyFont="1" applyFill="1" applyBorder="1" applyAlignment="1" applyProtection="1">
      <alignment horizontal="center" vertical="top" wrapText="1"/>
    </xf>
    <xf numFmtId="4" fontId="71" fillId="0" borderId="34" xfId="68" applyNumberFormat="1" applyFont="1" applyFill="1" applyBorder="1" applyAlignment="1" applyProtection="1">
      <alignment horizontal="right" vertical="top" wrapText="1"/>
    </xf>
    <xf numFmtId="3" fontId="71" fillId="0" borderId="40" xfId="68" applyNumberFormat="1" applyFont="1" applyFill="1" applyBorder="1" applyAlignment="1" applyProtection="1">
      <alignment horizontal="right" vertical="top" wrapText="1"/>
    </xf>
    <xf numFmtId="0" fontId="72" fillId="0" borderId="5" xfId="68" applyNumberFormat="1" applyFont="1" applyFill="1" applyBorder="1" applyAlignment="1" applyProtection="1">
      <alignment horizontal="center" vertical="top" wrapText="1"/>
    </xf>
    <xf numFmtId="0" fontId="72" fillId="0" borderId="0" xfId="68" applyNumberFormat="1" applyFont="1" applyFill="1" applyBorder="1" applyAlignment="1" applyProtection="1">
      <alignment horizontal="left" vertical="top" wrapText="1"/>
    </xf>
    <xf numFmtId="0" fontId="71" fillId="0" borderId="0" xfId="68" applyNumberFormat="1" applyFont="1" applyFill="1" applyBorder="1" applyAlignment="1" applyProtection="1">
      <alignment vertical="top" wrapText="1"/>
    </xf>
    <xf numFmtId="0" fontId="72" fillId="0" borderId="0" xfId="68" applyNumberFormat="1" applyFont="1" applyFill="1" applyBorder="1" applyAlignment="1" applyProtection="1">
      <alignment horizontal="center" vertical="top" wrapText="1"/>
    </xf>
    <xf numFmtId="4" fontId="72" fillId="0" borderId="0" xfId="68" applyNumberFormat="1" applyFont="1" applyFill="1" applyBorder="1" applyAlignment="1" applyProtection="1">
      <alignment horizontal="right" vertical="top" wrapText="1"/>
    </xf>
    <xf numFmtId="2" fontId="72" fillId="0" borderId="0" xfId="68" applyNumberFormat="1" applyFont="1" applyFill="1" applyBorder="1" applyAlignment="1" applyProtection="1">
      <alignment horizontal="center" vertical="top" wrapText="1"/>
    </xf>
    <xf numFmtId="3" fontId="72" fillId="0" borderId="41" xfId="68" applyNumberFormat="1" applyFont="1" applyFill="1" applyBorder="1" applyAlignment="1" applyProtection="1">
      <alignment horizontal="right" vertical="top" wrapText="1"/>
    </xf>
    <xf numFmtId="0" fontId="72" fillId="0" borderId="0" xfId="68" applyNumberFormat="1" applyFont="1" applyFill="1" applyBorder="1" applyAlignment="1" applyProtection="1">
      <alignment horizontal="right" vertical="top" wrapText="1"/>
    </xf>
    <xf numFmtId="4" fontId="71" fillId="0" borderId="0" xfId="68" applyNumberFormat="1" applyFont="1" applyFill="1" applyBorder="1" applyAlignment="1" applyProtection="1">
      <alignment vertical="top"/>
    </xf>
    <xf numFmtId="2" fontId="71" fillId="0" borderId="0" xfId="68" applyNumberFormat="1" applyFont="1" applyFill="1" applyBorder="1" applyAlignment="1" applyProtection="1">
      <alignment vertical="top"/>
    </xf>
    <xf numFmtId="3" fontId="71" fillId="0" borderId="0" xfId="68" applyNumberFormat="1" applyFont="1" applyFill="1" applyBorder="1" applyAlignment="1" applyProtection="1">
      <alignment vertical="top"/>
    </xf>
    <xf numFmtId="0" fontId="71" fillId="0" borderId="39" xfId="68" applyNumberFormat="1" applyFont="1" applyFill="1" applyBorder="1" applyAlignment="1" applyProtection="1"/>
    <xf numFmtId="0" fontId="72" fillId="0" borderId="34" xfId="68" applyNumberFormat="1" applyFont="1" applyFill="1" applyBorder="1" applyAlignment="1" applyProtection="1">
      <alignment horizontal="right" vertical="top" wrapText="1"/>
    </xf>
    <xf numFmtId="4" fontId="72" fillId="0" borderId="34" xfId="68" applyNumberFormat="1" applyFont="1" applyFill="1" applyBorder="1" applyAlignment="1" applyProtection="1">
      <alignment horizontal="right" vertical="top"/>
    </xf>
    <xf numFmtId="0" fontId="72" fillId="0" borderId="34" xfId="68" applyNumberFormat="1" applyFont="1" applyFill="1" applyBorder="1" applyAlignment="1" applyProtection="1">
      <alignment horizontal="center" vertical="top"/>
    </xf>
    <xf numFmtId="3" fontId="72" fillId="0" borderId="40" xfId="68" applyNumberFormat="1" applyFont="1" applyFill="1" applyBorder="1" applyAlignment="1" applyProtection="1">
      <alignment horizontal="right" vertical="top"/>
    </xf>
    <xf numFmtId="0" fontId="71" fillId="0" borderId="5" xfId="68" applyNumberFormat="1" applyFont="1" applyFill="1" applyBorder="1" applyAlignment="1" applyProtection="1"/>
    <xf numFmtId="4" fontId="71" fillId="0" borderId="0" xfId="68" applyNumberFormat="1" applyFont="1" applyFill="1" applyBorder="1" applyAlignment="1" applyProtection="1">
      <alignment horizontal="right" vertical="top"/>
    </xf>
    <xf numFmtId="0" fontId="71" fillId="0" borderId="0" xfId="68" applyNumberFormat="1" applyFont="1" applyFill="1" applyBorder="1" applyAlignment="1" applyProtection="1">
      <alignment horizontal="center" vertical="top"/>
    </xf>
    <xf numFmtId="3" fontId="71" fillId="0" borderId="41" xfId="68" applyNumberFormat="1" applyFont="1" applyFill="1" applyBorder="1" applyAlignment="1" applyProtection="1">
      <alignment horizontal="right" vertical="top"/>
    </xf>
    <xf numFmtId="4" fontId="72" fillId="0" borderId="0" xfId="68" applyNumberFormat="1" applyFont="1" applyFill="1" applyBorder="1" applyAlignment="1" applyProtection="1">
      <alignment horizontal="right" vertical="top"/>
    </xf>
    <xf numFmtId="0" fontId="72" fillId="0" borderId="0" xfId="68" applyNumberFormat="1" applyFont="1" applyFill="1" applyBorder="1" applyAlignment="1" applyProtection="1">
      <alignment horizontal="center" vertical="top"/>
    </xf>
    <xf numFmtId="4" fontId="72" fillId="0" borderId="41" xfId="68" applyNumberFormat="1" applyFont="1" applyFill="1" applyBorder="1" applyAlignment="1" applyProtection="1">
      <alignment horizontal="right" vertical="top"/>
    </xf>
    <xf numFmtId="2" fontId="72" fillId="0" borderId="0" xfId="68" applyNumberFormat="1" applyFont="1" applyFill="1" applyBorder="1" applyAlignment="1" applyProtection="1">
      <alignment horizontal="center" vertical="top"/>
    </xf>
    <xf numFmtId="3" fontId="72" fillId="0" borderId="0" xfId="68" applyNumberFormat="1" applyFont="1" applyFill="1" applyBorder="1" applyAlignment="1" applyProtection="1">
      <alignment horizontal="right" vertical="top"/>
    </xf>
    <xf numFmtId="0" fontId="71" fillId="0" borderId="34" xfId="68" applyNumberFormat="1" applyFont="1" applyFill="1" applyBorder="1" applyAlignment="1" applyProtection="1"/>
    <xf numFmtId="0" fontId="71" fillId="0" borderId="0" xfId="68" applyNumberFormat="1" applyFont="1" applyFill="1" applyBorder="1" applyAlignment="1" applyProtection="1">
      <alignment horizontal="right" vertical="top"/>
    </xf>
    <xf numFmtId="0" fontId="72" fillId="0" borderId="0" xfId="68" applyNumberFormat="1" applyFont="1" applyFill="1" applyBorder="1" applyAlignment="1" applyProtection="1">
      <alignmen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62" fillId="0" borderId="4" xfId="1" applyFont="1" applyBorder="1" applyAlignment="1">
      <alignment horizontal="center" vertical="center"/>
    </xf>
    <xf numFmtId="0" fontId="62" fillId="0" borderId="7" xfId="1" applyFont="1" applyBorder="1" applyAlignment="1">
      <alignment horizontal="center" vertical="center"/>
    </xf>
    <xf numFmtId="0" fontId="62" fillId="0" borderId="3" xfId="1" applyFont="1" applyBorder="1" applyAlignment="1">
      <alignment horizontal="center" vertical="center"/>
    </xf>
    <xf numFmtId="0" fontId="40" fillId="0" borderId="1" xfId="1" applyFont="1" applyBorder="1" applyAlignment="1">
      <alignment horizontal="center" vertical="center" wrapText="1"/>
    </xf>
    <xf numFmtId="0" fontId="5" fillId="0" borderId="0" xfId="1" applyFont="1" applyAlignment="1">
      <alignment horizontal="lef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0" fillId="0" borderId="0" xfId="0"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7" fillId="0" borderId="5" xfId="1" applyFont="1" applyBorder="1" applyAlignment="1">
      <alignment vertical="center" wrapText="1"/>
    </xf>
    <xf numFmtId="0" fontId="7" fillId="0" borderId="0" xfId="1" applyFont="1" applyBorder="1" applyAlignment="1">
      <alignment vertical="center" wrapText="1"/>
    </xf>
    <xf numFmtId="0" fontId="5" fillId="0" borderId="0" xfId="1" applyFont="1" applyAlignment="1">
      <alignment horizontal="left" vertical="center" wrapText="1"/>
    </xf>
    <xf numFmtId="0" fontId="8" fillId="0" borderId="0" xfId="1" applyFont="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3" fillId="0" borderId="0" xfId="0" applyFont="1" applyAlignment="1">
      <alignment horizontal="center" vertical="center" wrapText="1"/>
    </xf>
    <xf numFmtId="0" fontId="40" fillId="0" borderId="0" xfId="1" applyFont="1" applyAlignment="1">
      <alignment horizontal="center" vertical="center"/>
    </xf>
    <xf numFmtId="0" fontId="0" fillId="0" borderId="0" xfId="0"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6" fillId="0" borderId="0" xfId="50" applyNumberFormat="1" applyFont="1" applyAlignment="1" applyProtection="1">
      <alignment horizontal="left" vertical="center" wrapText="1"/>
    </xf>
    <xf numFmtId="0" fontId="56" fillId="0" borderId="0" xfId="50" applyFont="1" applyAlignment="1" applyProtection="1">
      <alignment horizontal="left" vertical="center" wrapText="1"/>
    </xf>
    <xf numFmtId="0" fontId="8" fillId="0" borderId="0" xfId="1" applyFont="1" applyAlignment="1" applyProtection="1">
      <alignment horizontal="center" vertical="center" wrapText="1"/>
    </xf>
    <xf numFmtId="0" fontId="7" fillId="0" borderId="0" xfId="1" applyFont="1" applyAlignment="1" applyProtection="1">
      <alignment horizontal="center" vertical="center"/>
    </xf>
    <xf numFmtId="0" fontId="8" fillId="0" borderId="0" xfId="1" applyFont="1" applyAlignment="1" applyProtection="1">
      <alignment horizontal="center" vertical="center"/>
    </xf>
    <xf numFmtId="0" fontId="66" fillId="25" borderId="31" xfId="50" applyFont="1" applyFill="1" applyBorder="1" applyAlignment="1" applyProtection="1">
      <alignment horizontal="left" vertical="center" wrapText="1"/>
    </xf>
    <xf numFmtId="0" fontId="66" fillId="25" borderId="2" xfId="50" applyFont="1" applyFill="1" applyBorder="1" applyAlignment="1" applyProtection="1">
      <alignment horizontal="left" vertical="center" wrapText="1"/>
    </xf>
    <xf numFmtId="0" fontId="66" fillId="25" borderId="31" xfId="50" applyFont="1" applyFill="1" applyBorder="1" applyAlignment="1" applyProtection="1">
      <alignment horizontal="center" vertical="center"/>
    </xf>
    <xf numFmtId="0" fontId="66" fillId="25" borderId="2" xfId="50" applyFont="1" applyFill="1" applyBorder="1" applyAlignment="1" applyProtection="1">
      <alignment horizontal="center" vertical="center"/>
    </xf>
    <xf numFmtId="0" fontId="66" fillId="25" borderId="30" xfId="50" applyFont="1" applyFill="1" applyBorder="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7" fillId="0" borderId="0" xfId="1" applyFont="1" applyAlignment="1">
      <alignment vertical="center"/>
    </xf>
    <xf numFmtId="0" fontId="0" fillId="0" borderId="0" xfId="0" applyAlignment="1">
      <alignment horizontal="left" wrapText="1"/>
    </xf>
    <xf numFmtId="0" fontId="8" fillId="0" borderId="0" xfId="1" applyFont="1" applyAlignment="1">
      <alignment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0" xfId="0" applyFont="1" applyFill="1" applyAlignment="1">
      <alignment vertical="center"/>
    </xf>
    <xf numFmtId="0" fontId="5" fillId="0" borderId="0" xfId="1" applyFont="1" applyAlignment="1">
      <alignment vertical="center"/>
    </xf>
    <xf numFmtId="0" fontId="60" fillId="0" borderId="0" xfId="1" applyFont="1" applyAlignment="1">
      <alignmen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3" fillId="0" borderId="0" xfId="0" applyFont="1" applyAlignment="1">
      <alignment horizontal="left"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8" fillId="0" borderId="0" xfId="1" applyFont="1" applyAlignment="1">
      <alignment horizontal="left" vertical="center"/>
    </xf>
    <xf numFmtId="0" fontId="42" fillId="0" borderId="0" xfId="2" applyFont="1" applyFill="1" applyAlignment="1">
      <alignment horizontal="center" wrapText="1"/>
    </xf>
    <xf numFmtId="0" fontId="42" fillId="0" borderId="0" xfId="2" applyFont="1" applyFill="1" applyAlignment="1">
      <alignment horizontal="center"/>
    </xf>
    <xf numFmtId="0" fontId="71" fillId="0" borderId="0" xfId="68" applyNumberFormat="1" applyFont="1" applyFill="1" applyBorder="1" applyAlignment="1" applyProtection="1">
      <alignment horizontal="left" vertical="top" wrapText="1"/>
    </xf>
    <xf numFmtId="0" fontId="71" fillId="0" borderId="0" xfId="68" applyNumberFormat="1" applyFont="1" applyFill="1" applyBorder="1" applyAlignment="1" applyProtection="1">
      <alignment horizontal="center" wrapText="1"/>
    </xf>
    <xf numFmtId="0" fontId="73" fillId="0" borderId="34" xfId="68" applyNumberFormat="1" applyFont="1" applyFill="1" applyBorder="1" applyAlignment="1" applyProtection="1">
      <alignment horizontal="center" vertical="top"/>
    </xf>
    <xf numFmtId="0" fontId="74" fillId="0" borderId="0" xfId="68" applyNumberFormat="1" applyFont="1" applyFill="1" applyBorder="1" applyAlignment="1" applyProtection="1">
      <alignment horizontal="center"/>
    </xf>
    <xf numFmtId="0" fontId="72" fillId="0" borderId="0" xfId="68" applyNumberFormat="1" applyFont="1" applyFill="1" applyBorder="1" applyAlignment="1" applyProtection="1">
      <alignment horizontal="center" vertical="top"/>
    </xf>
    <xf numFmtId="0" fontId="71" fillId="0" borderId="0" xfId="68" applyNumberFormat="1" applyFont="1" applyFill="1" applyBorder="1" applyAlignment="1" applyProtection="1">
      <alignment horizontal="left" vertical="top"/>
    </xf>
    <xf numFmtId="0" fontId="71" fillId="0" borderId="0" xfId="68" applyNumberFormat="1" applyFont="1" applyFill="1" applyBorder="1" applyAlignment="1" applyProtection="1">
      <alignment horizontal="right" vertical="top" wrapText="1"/>
    </xf>
    <xf numFmtId="0" fontId="71" fillId="0" borderId="20" xfId="68" applyNumberFormat="1" applyFont="1" applyFill="1" applyBorder="1" applyAlignment="1" applyProtection="1">
      <alignment horizontal="center" wrapText="1"/>
    </xf>
    <xf numFmtId="0" fontId="73" fillId="0" borderId="34" xfId="68" applyNumberFormat="1" applyFont="1" applyFill="1" applyBorder="1" applyAlignment="1" applyProtection="1">
      <alignment horizontal="center"/>
    </xf>
    <xf numFmtId="0" fontId="71" fillId="0" borderId="35" xfId="68" applyNumberFormat="1" applyFont="1" applyFill="1" applyBorder="1" applyAlignment="1" applyProtection="1">
      <alignment horizontal="center"/>
    </xf>
    <xf numFmtId="0" fontId="71" fillId="0" borderId="36" xfId="68" applyNumberFormat="1" applyFont="1" applyFill="1" applyBorder="1" applyAlignment="1" applyProtection="1">
      <alignment horizontal="center" vertical="center" wrapText="1"/>
    </xf>
    <xf numFmtId="0" fontId="71" fillId="0" borderId="36" xfId="68" applyNumberFormat="1" applyFont="1" applyFill="1" applyBorder="1" applyAlignment="1" applyProtection="1">
      <alignment horizontal="center" vertical="center"/>
    </xf>
    <xf numFmtId="0" fontId="75" fillId="0" borderId="37" xfId="68" applyNumberFormat="1" applyFont="1" applyFill="1" applyBorder="1" applyAlignment="1" applyProtection="1">
      <alignment horizontal="left" vertical="center" wrapText="1"/>
    </xf>
    <xf numFmtId="0" fontId="75" fillId="0" borderId="35" xfId="68" applyNumberFormat="1" applyFont="1" applyFill="1" applyBorder="1" applyAlignment="1" applyProtection="1">
      <alignment horizontal="left" vertical="center" wrapText="1"/>
    </xf>
    <xf numFmtId="0" fontId="75" fillId="0" borderId="38" xfId="68" applyNumberFormat="1" applyFont="1" applyFill="1" applyBorder="1" applyAlignment="1" applyProtection="1">
      <alignment horizontal="left" vertical="center" wrapText="1"/>
    </xf>
    <xf numFmtId="0" fontId="72" fillId="0" borderId="34" xfId="68" applyNumberFormat="1" applyFont="1" applyFill="1" applyBorder="1" applyAlignment="1" applyProtection="1">
      <alignment horizontal="left" vertical="top" wrapText="1"/>
    </xf>
    <xf numFmtId="0" fontId="71" fillId="0" borderId="34" xfId="68" applyNumberFormat="1" applyFont="1" applyFill="1" applyBorder="1" applyAlignment="1" applyProtection="1">
      <alignment horizontal="left" vertical="top" wrapText="1"/>
    </xf>
    <xf numFmtId="0" fontId="73" fillId="0" borderId="34" xfId="68" applyNumberFormat="1" applyFont="1" applyFill="1" applyBorder="1" applyAlignment="1" applyProtection="1">
      <alignment horizontal="center" vertical="center"/>
    </xf>
    <xf numFmtId="0" fontId="71" fillId="0" borderId="20" xfId="68" applyNumberFormat="1" applyFont="1" applyFill="1" applyBorder="1" applyAlignment="1" applyProtection="1">
      <alignment horizontal="left" vertical="top"/>
    </xf>
    <xf numFmtId="0" fontId="72" fillId="0" borderId="0" xfId="68" applyNumberFormat="1" applyFont="1" applyFill="1" applyBorder="1" applyAlignment="1" applyProtection="1">
      <alignment horizontal="left" vertical="top" wrapText="1"/>
    </xf>
    <xf numFmtId="49" fontId="77" fillId="0" borderId="1" xfId="69" applyNumberFormat="1" applyFont="1" applyBorder="1" applyAlignment="1">
      <alignment horizontal="center" vertic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16</xdr:col>
      <xdr:colOff>304800</xdr:colOff>
      <xdr:row>43</xdr:row>
      <xdr:rowOff>64194</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143000"/>
          <a:ext cx="10058400" cy="71126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etp-region.ru,/"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10</v>
      </c>
      <c r="F2" s="15"/>
      <c r="G2" s="15"/>
    </row>
    <row r="3" spans="1:22" s="11" customFormat="1" ht="18.75" x14ac:dyDescent="0.3">
      <c r="A3" s="16"/>
      <c r="C3" s="14" t="s">
        <v>435</v>
      </c>
      <c r="F3" s="15"/>
      <c r="G3" s="15"/>
    </row>
    <row r="4" spans="1:22" s="11" customFormat="1" ht="18.75" x14ac:dyDescent="0.3">
      <c r="A4" s="16"/>
      <c r="F4" s="15"/>
      <c r="G4" s="15"/>
      <c r="H4" s="14"/>
    </row>
    <row r="5" spans="1:22" s="11" customFormat="1" ht="15.75" x14ac:dyDescent="0.25">
      <c r="A5" s="356" t="s">
        <v>441</v>
      </c>
      <c r="B5" s="356"/>
      <c r="C5" s="356"/>
      <c r="D5" s="143"/>
      <c r="E5" s="143"/>
      <c r="F5" s="143"/>
      <c r="G5" s="143"/>
      <c r="H5" s="143"/>
      <c r="I5" s="143"/>
      <c r="J5" s="143"/>
    </row>
    <row r="6" spans="1:22" s="11" customFormat="1" ht="18.75" x14ac:dyDescent="0.3">
      <c r="A6" s="16"/>
      <c r="F6" s="15"/>
      <c r="G6" s="15"/>
      <c r="H6" s="14"/>
    </row>
    <row r="7" spans="1:22" s="11" customFormat="1" ht="18.75" x14ac:dyDescent="0.2">
      <c r="A7" s="360" t="s">
        <v>9</v>
      </c>
      <c r="B7" s="360"/>
      <c r="C7" s="36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1" t="s">
        <v>458</v>
      </c>
      <c r="B9" s="361"/>
      <c r="C9" s="361"/>
      <c r="D9" s="7"/>
      <c r="E9" s="7"/>
      <c r="F9" s="7"/>
      <c r="G9" s="7"/>
      <c r="H9" s="7"/>
      <c r="I9" s="12"/>
      <c r="J9" s="12"/>
      <c r="K9" s="12"/>
      <c r="L9" s="12"/>
      <c r="M9" s="12"/>
      <c r="N9" s="12"/>
      <c r="O9" s="12"/>
      <c r="P9" s="12"/>
      <c r="Q9" s="12"/>
      <c r="R9" s="12"/>
      <c r="S9" s="12"/>
      <c r="T9" s="12"/>
      <c r="U9" s="12"/>
      <c r="V9" s="12"/>
    </row>
    <row r="10" spans="1:22" s="11" customFormat="1" ht="18.75" x14ac:dyDescent="0.2">
      <c r="A10" s="357" t="s">
        <v>8</v>
      </c>
      <c r="B10" s="357"/>
      <c r="C10" s="35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0" t="s">
        <v>500</v>
      </c>
      <c r="B12" s="360"/>
      <c r="C12" s="360"/>
      <c r="D12" s="7"/>
      <c r="E12" s="7"/>
      <c r="F12" s="7"/>
      <c r="G12" s="7"/>
      <c r="H12" s="7"/>
      <c r="I12" s="12"/>
      <c r="J12" s="12"/>
      <c r="K12" s="12"/>
      <c r="L12" s="12"/>
      <c r="M12" s="12"/>
      <c r="N12" s="12"/>
      <c r="O12" s="12"/>
      <c r="P12" s="12"/>
      <c r="Q12" s="12"/>
      <c r="R12" s="12"/>
      <c r="S12" s="12"/>
      <c r="T12" s="12"/>
      <c r="U12" s="12"/>
      <c r="V12" s="12"/>
    </row>
    <row r="13" spans="1:22" s="11" customFormat="1" ht="18" customHeight="1" x14ac:dyDescent="0.2">
      <c r="A13" s="357" t="s">
        <v>7</v>
      </c>
      <c r="B13" s="357"/>
      <c r="C13" s="357"/>
      <c r="D13" s="5"/>
      <c r="E13" s="5"/>
      <c r="F13" s="5"/>
      <c r="G13" s="5"/>
      <c r="H13" s="5"/>
      <c r="I13" s="12"/>
      <c r="J13" s="12"/>
      <c r="K13" s="12"/>
      <c r="L13" s="12"/>
      <c r="M13" s="12"/>
      <c r="N13" s="12"/>
      <c r="O13" s="12"/>
      <c r="P13" s="12"/>
      <c r="Q13" s="12"/>
      <c r="R13" s="12"/>
      <c r="S13" s="12"/>
      <c r="T13" s="12"/>
      <c r="U13" s="12"/>
      <c r="V13" s="12"/>
    </row>
    <row r="14" spans="1:22" s="8" customFormat="1" ht="17.2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45.75" customHeight="1" x14ac:dyDescent="0.2">
      <c r="A15" s="358" t="s">
        <v>440</v>
      </c>
      <c r="B15" s="358"/>
      <c r="C15" s="358"/>
      <c r="D15" s="7"/>
      <c r="E15" s="7"/>
      <c r="F15" s="7"/>
      <c r="G15" s="7"/>
      <c r="H15" s="7"/>
      <c r="I15" s="7"/>
      <c r="J15" s="7"/>
      <c r="K15" s="7"/>
      <c r="L15" s="7"/>
      <c r="M15" s="7"/>
      <c r="N15" s="7"/>
      <c r="O15" s="7"/>
      <c r="P15" s="7"/>
      <c r="Q15" s="7"/>
      <c r="R15" s="7"/>
      <c r="S15" s="7"/>
      <c r="T15" s="7"/>
      <c r="U15" s="7"/>
      <c r="V15" s="7"/>
    </row>
    <row r="16" spans="1:22" s="2" customFormat="1" ht="15" customHeight="1" x14ac:dyDescent="0.2">
      <c r="A16" s="357" t="s">
        <v>6</v>
      </c>
      <c r="B16" s="357"/>
      <c r="C16" s="357"/>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58" t="s">
        <v>398</v>
      </c>
      <c r="B18" s="359"/>
      <c r="C18" s="359"/>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5</v>
      </c>
      <c r="B20" s="40" t="s">
        <v>67</v>
      </c>
      <c r="C20" s="39" t="s">
        <v>66</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65</v>
      </c>
      <c r="B22" s="43" t="s">
        <v>261</v>
      </c>
      <c r="C22" s="42" t="s">
        <v>653</v>
      </c>
      <c r="D22" s="32"/>
      <c r="E22" s="32"/>
      <c r="F22" s="32"/>
      <c r="G22" s="32"/>
      <c r="H22" s="32"/>
      <c r="I22" s="31"/>
      <c r="J22" s="31"/>
      <c r="K22" s="31"/>
      <c r="L22" s="31"/>
      <c r="M22" s="31"/>
      <c r="N22" s="31"/>
      <c r="O22" s="31"/>
      <c r="P22" s="31"/>
      <c r="Q22" s="31"/>
      <c r="R22" s="31"/>
      <c r="S22" s="31"/>
      <c r="T22" s="30"/>
      <c r="U22" s="30"/>
      <c r="V22" s="30"/>
    </row>
    <row r="23" spans="1:22" s="2" customFormat="1" ht="41.25" customHeight="1" x14ac:dyDescent="0.2">
      <c r="A23" s="27" t="s">
        <v>63</v>
      </c>
      <c r="B23" s="38" t="s">
        <v>64</v>
      </c>
      <c r="C23" s="151" t="s">
        <v>425</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353"/>
      <c r="B24" s="354"/>
      <c r="C24" s="355"/>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62</v>
      </c>
      <c r="B25" s="140" t="s">
        <v>357</v>
      </c>
      <c r="C25" s="203" t="s">
        <v>442</v>
      </c>
      <c r="D25" s="183"/>
      <c r="E25" s="183"/>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40" t="s">
        <v>74</v>
      </c>
      <c r="C26" s="140" t="s">
        <v>414</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40" t="s">
        <v>73</v>
      </c>
      <c r="C27" s="140" t="s">
        <v>439</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58</v>
      </c>
      <c r="B28" s="140" t="s">
        <v>358</v>
      </c>
      <c r="C28" s="140" t="s">
        <v>415</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40" t="s">
        <v>359</v>
      </c>
      <c r="C29" s="140" t="s">
        <v>415</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40" t="s">
        <v>360</v>
      </c>
      <c r="C30" s="140" t="s">
        <v>415</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361</v>
      </c>
      <c r="C31" s="140" t="s">
        <v>415</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362</v>
      </c>
      <c r="C32" s="140" t="s">
        <v>415</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2" t="s">
        <v>363</v>
      </c>
      <c r="C33" s="42" t="s">
        <v>415</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377</v>
      </c>
      <c r="B34" s="42" t="s">
        <v>364</v>
      </c>
      <c r="C34" s="42" t="s">
        <v>415</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367</v>
      </c>
      <c r="B35" s="42" t="s">
        <v>71</v>
      </c>
      <c r="C35" s="42" t="s">
        <v>415</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378</v>
      </c>
      <c r="B36" s="42" t="s">
        <v>365</v>
      </c>
      <c r="C36" s="42" t="s">
        <v>415</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368</v>
      </c>
      <c r="B37" s="42" t="s">
        <v>366</v>
      </c>
      <c r="C37" s="42" t="s">
        <v>415</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379</v>
      </c>
      <c r="B38" s="42" t="s">
        <v>231</v>
      </c>
      <c r="C38" s="42" t="s">
        <v>416</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53"/>
      <c r="B39" s="354"/>
      <c r="C39" s="355"/>
      <c r="D39" s="26"/>
      <c r="E39" s="26"/>
      <c r="F39" s="26"/>
      <c r="G39" s="26"/>
      <c r="H39" s="26"/>
      <c r="I39" s="26"/>
      <c r="J39" s="26"/>
      <c r="K39" s="26"/>
      <c r="L39" s="26"/>
      <c r="M39" s="26"/>
      <c r="N39" s="26"/>
      <c r="O39" s="26"/>
      <c r="P39" s="26"/>
      <c r="Q39" s="26"/>
      <c r="R39" s="26"/>
      <c r="S39" s="26"/>
      <c r="T39" s="26"/>
      <c r="U39" s="26"/>
      <c r="V39" s="26"/>
    </row>
    <row r="40" spans="1:22" ht="63" x14ac:dyDescent="0.25">
      <c r="A40" s="27" t="s">
        <v>369</v>
      </c>
      <c r="B40" s="42" t="s">
        <v>410</v>
      </c>
      <c r="C40" s="203" t="s">
        <v>442</v>
      </c>
      <c r="D40" s="185"/>
      <c r="E40" s="185"/>
      <c r="F40" s="26"/>
      <c r="G40" s="26"/>
      <c r="H40" s="26"/>
      <c r="I40" s="26"/>
      <c r="J40" s="26"/>
      <c r="K40" s="26"/>
      <c r="L40" s="26"/>
      <c r="M40" s="26"/>
      <c r="N40" s="26"/>
      <c r="O40" s="26"/>
      <c r="P40" s="26"/>
      <c r="Q40" s="26"/>
      <c r="R40" s="26"/>
      <c r="S40" s="26"/>
      <c r="T40" s="26"/>
      <c r="U40" s="26"/>
      <c r="V40" s="26"/>
    </row>
    <row r="41" spans="1:22" ht="105.75" customHeight="1" x14ac:dyDescent="0.25">
      <c r="A41" s="27" t="s">
        <v>380</v>
      </c>
      <c r="B41" s="42" t="s">
        <v>393</v>
      </c>
      <c r="C41" s="47" t="s">
        <v>428</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370</v>
      </c>
      <c r="B42" s="42" t="s">
        <v>407</v>
      </c>
      <c r="C42" s="47" t="s">
        <v>428</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383</v>
      </c>
      <c r="B43" s="42" t="s">
        <v>384</v>
      </c>
      <c r="C43" s="47" t="s">
        <v>428</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371</v>
      </c>
      <c r="B44" s="42" t="s">
        <v>399</v>
      </c>
      <c r="C44" s="47" t="s">
        <v>428</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394</v>
      </c>
      <c r="B45" s="42" t="s">
        <v>400</v>
      </c>
      <c r="C45" s="47" t="s">
        <v>428</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372</v>
      </c>
      <c r="B46" s="42" t="s">
        <v>401</v>
      </c>
      <c r="C46" s="47" t="s">
        <v>428</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53"/>
      <c r="B47" s="354"/>
      <c r="C47" s="355"/>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395</v>
      </c>
      <c r="B48" s="42" t="s">
        <v>408</v>
      </c>
      <c r="C48" s="204" t="s">
        <v>443</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373</v>
      </c>
      <c r="B49" s="42" t="s">
        <v>409</v>
      </c>
      <c r="C49" s="152" t="s">
        <v>652</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5"/>
  <sheetViews>
    <sheetView tabSelected="1" view="pageBreakPreview" topLeftCell="U16" zoomScale="85" zoomScaleSheetLayoutView="85" workbookViewId="0">
      <selection activeCell="AD32" sqref="AD3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27" width="10.7109375" style="18" customWidth="1"/>
    <col min="28" max="28" width="13.85546875" style="18" customWidth="1"/>
    <col min="29" max="29" width="16.140625" style="18" customWidth="1"/>
    <col min="30" max="30" width="10.7109375" style="18" customWidth="1"/>
    <col min="31" max="31" width="15.85546875" style="18" customWidth="1"/>
    <col min="32" max="32" width="11.7109375" style="18" customWidth="1"/>
    <col min="33" max="33" width="13.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68</v>
      </c>
    </row>
    <row r="2" spans="1:48" ht="18.75" x14ac:dyDescent="0.3">
      <c r="AV2" s="14" t="s">
        <v>10</v>
      </c>
    </row>
    <row r="3" spans="1:48" ht="18.75" x14ac:dyDescent="0.3">
      <c r="AV3" s="14" t="s">
        <v>435</v>
      </c>
    </row>
    <row r="4" spans="1:48" ht="18.75" x14ac:dyDescent="0.3">
      <c r="AV4" s="14"/>
    </row>
    <row r="5" spans="1:48" ht="18.75" customHeight="1" x14ac:dyDescent="0.25">
      <c r="A5" s="356" t="s">
        <v>456</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4"/>
    </row>
    <row r="7" spans="1:48" ht="18.75" x14ac:dyDescent="0.25">
      <c r="A7" s="360" t="s">
        <v>9</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8.75" x14ac:dyDescent="0.25">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row>
    <row r="9" spans="1:48" ht="15.75" x14ac:dyDescent="0.25">
      <c r="A9" s="361" t="s">
        <v>458</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57" t="s">
        <v>8</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row>
    <row r="11" spans="1:48" ht="18.75" x14ac:dyDescent="0.25">
      <c r="A11" s="360"/>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row>
    <row r="12" spans="1:48" ht="15.75" x14ac:dyDescent="0.25">
      <c r="A12" s="402" t="s">
        <v>500</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57" t="s">
        <v>7</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row>
    <row r="14" spans="1:48" ht="53.25" customHeight="1" x14ac:dyDescent="0.25">
      <c r="A14" s="478"/>
      <c r="B14" s="478"/>
      <c r="C14" s="478"/>
      <c r="D14" s="478"/>
      <c r="E14" s="478"/>
      <c r="F14" s="478"/>
      <c r="G14" s="478"/>
      <c r="H14" s="478"/>
      <c r="I14" s="478"/>
      <c r="J14" s="478"/>
      <c r="K14" s="478"/>
      <c r="L14" s="478"/>
      <c r="M14" s="478"/>
      <c r="N14" s="478"/>
      <c r="O14" s="478"/>
      <c r="P14" s="478"/>
      <c r="Q14" s="478"/>
      <c r="R14" s="478"/>
      <c r="S14" s="358" t="s">
        <v>455</v>
      </c>
      <c r="T14" s="358"/>
      <c r="U14" s="358"/>
      <c r="V14" s="358"/>
      <c r="W14" s="358"/>
      <c r="X14" s="358"/>
      <c r="Y14" s="358"/>
      <c r="Z14" s="358"/>
      <c r="AA14" s="358"/>
      <c r="AB14" s="358"/>
      <c r="AC14" s="358"/>
      <c r="AD14" s="358"/>
      <c r="AE14" s="358"/>
      <c r="AF14" s="358"/>
      <c r="AG14" s="358"/>
      <c r="AH14" s="478"/>
      <c r="AI14" s="478"/>
      <c r="AJ14" s="478"/>
      <c r="AK14" s="478"/>
      <c r="AL14" s="478"/>
      <c r="AM14" s="478"/>
      <c r="AN14" s="478"/>
      <c r="AO14" s="478"/>
      <c r="AP14" s="478"/>
      <c r="AQ14" s="478"/>
      <c r="AR14" s="478"/>
      <c r="AS14" s="478"/>
      <c r="AT14" s="478"/>
      <c r="AU14" s="478"/>
      <c r="AV14" s="478"/>
    </row>
    <row r="15" spans="1:48" ht="15.75" x14ac:dyDescent="0.25">
      <c r="A15" s="357" t="s">
        <v>6</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ht="14.25" customHeight="1"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s="25" customFormat="1"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s="25" customFormat="1" x14ac:dyDescent="0.25">
      <c r="A20" s="467" t="s">
        <v>396</v>
      </c>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5" customFormat="1" ht="58.5" customHeight="1" x14ac:dyDescent="0.25">
      <c r="A21" s="458" t="s">
        <v>52</v>
      </c>
      <c r="B21" s="469" t="s">
        <v>24</v>
      </c>
      <c r="C21" s="458" t="s">
        <v>51</v>
      </c>
      <c r="D21" s="458" t="s">
        <v>50</v>
      </c>
      <c r="E21" s="472" t="s">
        <v>406</v>
      </c>
      <c r="F21" s="473"/>
      <c r="G21" s="473"/>
      <c r="H21" s="473"/>
      <c r="I21" s="473"/>
      <c r="J21" s="473"/>
      <c r="K21" s="473"/>
      <c r="L21" s="474"/>
      <c r="M21" s="458" t="s">
        <v>49</v>
      </c>
      <c r="N21" s="458" t="s">
        <v>48</v>
      </c>
      <c r="O21" s="458" t="s">
        <v>47</v>
      </c>
      <c r="P21" s="453" t="s">
        <v>236</v>
      </c>
      <c r="Q21" s="453" t="s">
        <v>46</v>
      </c>
      <c r="R21" s="453" t="s">
        <v>45</v>
      </c>
      <c r="S21" s="453" t="s">
        <v>44</v>
      </c>
      <c r="T21" s="453"/>
      <c r="U21" s="475" t="s">
        <v>43</v>
      </c>
      <c r="V21" s="475" t="s">
        <v>42</v>
      </c>
      <c r="W21" s="453" t="s">
        <v>41</v>
      </c>
      <c r="X21" s="453" t="s">
        <v>40</v>
      </c>
      <c r="Y21" s="453" t="s">
        <v>39</v>
      </c>
      <c r="Z21" s="460" t="s">
        <v>38</v>
      </c>
      <c r="AA21" s="453" t="s">
        <v>37</v>
      </c>
      <c r="AB21" s="453" t="s">
        <v>36</v>
      </c>
      <c r="AC21" s="453" t="s">
        <v>35</v>
      </c>
      <c r="AD21" s="453" t="s">
        <v>34</v>
      </c>
      <c r="AE21" s="453" t="s">
        <v>33</v>
      </c>
      <c r="AF21" s="453" t="s">
        <v>32</v>
      </c>
      <c r="AG21" s="453"/>
      <c r="AH21" s="453"/>
      <c r="AI21" s="453"/>
      <c r="AJ21" s="453"/>
      <c r="AK21" s="453"/>
      <c r="AL21" s="453" t="s">
        <v>31</v>
      </c>
      <c r="AM21" s="453"/>
      <c r="AN21" s="453"/>
      <c r="AO21" s="453"/>
      <c r="AP21" s="453" t="s">
        <v>30</v>
      </c>
      <c r="AQ21" s="453"/>
      <c r="AR21" s="453" t="s">
        <v>29</v>
      </c>
      <c r="AS21" s="453" t="s">
        <v>28</v>
      </c>
      <c r="AT21" s="453" t="s">
        <v>27</v>
      </c>
      <c r="AU21" s="453" t="s">
        <v>26</v>
      </c>
      <c r="AV21" s="461" t="s">
        <v>25</v>
      </c>
    </row>
    <row r="22" spans="1:48" s="25" customFormat="1" ht="64.5" customHeight="1" x14ac:dyDescent="0.25">
      <c r="A22" s="468"/>
      <c r="B22" s="470"/>
      <c r="C22" s="468"/>
      <c r="D22" s="468"/>
      <c r="E22" s="463" t="s">
        <v>23</v>
      </c>
      <c r="F22" s="454" t="s">
        <v>126</v>
      </c>
      <c r="G22" s="454" t="s">
        <v>125</v>
      </c>
      <c r="H22" s="454" t="s">
        <v>124</v>
      </c>
      <c r="I22" s="456" t="s">
        <v>327</v>
      </c>
      <c r="J22" s="456" t="s">
        <v>328</v>
      </c>
      <c r="K22" s="456" t="s">
        <v>329</v>
      </c>
      <c r="L22" s="454" t="s">
        <v>79</v>
      </c>
      <c r="M22" s="468"/>
      <c r="N22" s="468"/>
      <c r="O22" s="468"/>
      <c r="P22" s="453"/>
      <c r="Q22" s="453"/>
      <c r="R22" s="453"/>
      <c r="S22" s="465" t="s">
        <v>2</v>
      </c>
      <c r="T22" s="465" t="s">
        <v>11</v>
      </c>
      <c r="U22" s="475"/>
      <c r="V22" s="475"/>
      <c r="W22" s="453"/>
      <c r="X22" s="453"/>
      <c r="Y22" s="453"/>
      <c r="Z22" s="453"/>
      <c r="AA22" s="453"/>
      <c r="AB22" s="453"/>
      <c r="AC22" s="453"/>
      <c r="AD22" s="453"/>
      <c r="AE22" s="453"/>
      <c r="AF22" s="453" t="s">
        <v>22</v>
      </c>
      <c r="AG22" s="453"/>
      <c r="AH22" s="453" t="s">
        <v>21</v>
      </c>
      <c r="AI22" s="453"/>
      <c r="AJ22" s="458" t="s">
        <v>20</v>
      </c>
      <c r="AK22" s="458" t="s">
        <v>19</v>
      </c>
      <c r="AL22" s="458" t="s">
        <v>18</v>
      </c>
      <c r="AM22" s="458" t="s">
        <v>17</v>
      </c>
      <c r="AN22" s="458" t="s">
        <v>16</v>
      </c>
      <c r="AO22" s="458" t="s">
        <v>15</v>
      </c>
      <c r="AP22" s="458" t="s">
        <v>14</v>
      </c>
      <c r="AQ22" s="476" t="s">
        <v>11</v>
      </c>
      <c r="AR22" s="453"/>
      <c r="AS22" s="453"/>
      <c r="AT22" s="453"/>
      <c r="AU22" s="453"/>
      <c r="AV22" s="462"/>
    </row>
    <row r="23" spans="1:48" s="25" customFormat="1" ht="96.75" customHeight="1" x14ac:dyDescent="0.25">
      <c r="A23" s="459"/>
      <c r="B23" s="471"/>
      <c r="C23" s="459"/>
      <c r="D23" s="459"/>
      <c r="E23" s="464"/>
      <c r="F23" s="455"/>
      <c r="G23" s="455"/>
      <c r="H23" s="455"/>
      <c r="I23" s="457"/>
      <c r="J23" s="457"/>
      <c r="K23" s="457"/>
      <c r="L23" s="455"/>
      <c r="M23" s="459"/>
      <c r="N23" s="459"/>
      <c r="O23" s="459"/>
      <c r="P23" s="453"/>
      <c r="Q23" s="453"/>
      <c r="R23" s="453"/>
      <c r="S23" s="466"/>
      <c r="T23" s="466"/>
      <c r="U23" s="475"/>
      <c r="V23" s="475"/>
      <c r="W23" s="453"/>
      <c r="X23" s="453"/>
      <c r="Y23" s="453"/>
      <c r="Z23" s="453"/>
      <c r="AA23" s="453"/>
      <c r="AB23" s="453"/>
      <c r="AC23" s="453"/>
      <c r="AD23" s="453"/>
      <c r="AE23" s="453"/>
      <c r="AF23" s="126" t="s">
        <v>13</v>
      </c>
      <c r="AG23" s="126" t="s">
        <v>12</v>
      </c>
      <c r="AH23" s="127" t="s">
        <v>2</v>
      </c>
      <c r="AI23" s="127" t="s">
        <v>11</v>
      </c>
      <c r="AJ23" s="459"/>
      <c r="AK23" s="459"/>
      <c r="AL23" s="459"/>
      <c r="AM23" s="459"/>
      <c r="AN23" s="459"/>
      <c r="AO23" s="459"/>
      <c r="AP23" s="459"/>
      <c r="AQ23" s="477"/>
      <c r="AR23" s="453"/>
      <c r="AS23" s="453"/>
      <c r="AT23" s="453"/>
      <c r="AU23" s="453"/>
      <c r="AV23" s="462"/>
    </row>
    <row r="24" spans="1:48" s="19" customFormat="1" ht="15" customHeight="1" x14ac:dyDescent="0.2">
      <c r="A24" s="24">
        <v>1</v>
      </c>
      <c r="B24" s="24">
        <v>2</v>
      </c>
      <c r="C24" s="24">
        <v>4</v>
      </c>
      <c r="D24" s="24">
        <v>5</v>
      </c>
      <c r="E24" s="24">
        <v>6</v>
      </c>
      <c r="F24" s="24">
        <f>E24+1</f>
        <v>7</v>
      </c>
      <c r="G24" s="24">
        <f t="shared" ref="G24:H24" si="0">F24+1</f>
        <v>8</v>
      </c>
      <c r="H24" s="24">
        <f t="shared" si="0"/>
        <v>9</v>
      </c>
      <c r="I24" s="24">
        <f t="shared" ref="I24" si="1">H24+1</f>
        <v>10</v>
      </c>
      <c r="J24" s="24">
        <f t="shared" ref="J24" si="2">I24+1</f>
        <v>11</v>
      </c>
      <c r="K24" s="24">
        <f t="shared" ref="K24" si="3">J24+1</f>
        <v>12</v>
      </c>
      <c r="L24" s="24">
        <f t="shared" ref="L24" si="4">K24+1</f>
        <v>13</v>
      </c>
      <c r="M24" s="24">
        <f t="shared" ref="M24" si="5">L24+1</f>
        <v>14</v>
      </c>
      <c r="N24" s="24">
        <f t="shared" ref="N24" si="6">M24+1</f>
        <v>15</v>
      </c>
      <c r="O24" s="24">
        <f t="shared" ref="O24" si="7">N24+1</f>
        <v>16</v>
      </c>
      <c r="P24" s="24">
        <f t="shared" ref="P24" si="8">O24+1</f>
        <v>17</v>
      </c>
      <c r="Q24" s="24">
        <f t="shared" ref="Q24" si="9">P24+1</f>
        <v>18</v>
      </c>
      <c r="R24" s="24">
        <f t="shared" ref="R24" si="10">Q24+1</f>
        <v>19</v>
      </c>
      <c r="S24" s="24">
        <f t="shared" ref="S24" si="11">R24+1</f>
        <v>20</v>
      </c>
      <c r="T24" s="24">
        <f t="shared" ref="T24" si="12">S24+1</f>
        <v>21</v>
      </c>
      <c r="U24" s="24">
        <f t="shared" ref="U24" si="13">T24+1</f>
        <v>22</v>
      </c>
      <c r="V24" s="24">
        <f t="shared" ref="V24" si="14">U24+1</f>
        <v>23</v>
      </c>
      <c r="W24" s="24">
        <f t="shared" ref="W24" si="15">V24+1</f>
        <v>24</v>
      </c>
      <c r="X24" s="24">
        <f t="shared" ref="X24" si="16">W24+1</f>
        <v>25</v>
      </c>
      <c r="Y24" s="24">
        <f t="shared" ref="Y24" si="17">X24+1</f>
        <v>26</v>
      </c>
      <c r="Z24" s="24">
        <f t="shared" ref="Z24" si="18">Y24+1</f>
        <v>27</v>
      </c>
      <c r="AA24" s="24">
        <f t="shared" ref="AA24" si="19">Z24+1</f>
        <v>28</v>
      </c>
      <c r="AB24" s="24">
        <f t="shared" ref="AB24" si="20">AA24+1</f>
        <v>29</v>
      </c>
      <c r="AC24" s="24">
        <f t="shared" ref="AC24" si="21">AB24+1</f>
        <v>30</v>
      </c>
      <c r="AD24" s="24">
        <f t="shared" ref="AD24" si="22">AC24+1</f>
        <v>31</v>
      </c>
      <c r="AE24" s="24">
        <f t="shared" ref="AE24" si="23">AD24+1</f>
        <v>32</v>
      </c>
      <c r="AF24" s="24">
        <f t="shared" ref="AF24" si="24">AE24+1</f>
        <v>33</v>
      </c>
      <c r="AG24" s="24">
        <f t="shared" ref="AG24" si="25">AF24+1</f>
        <v>34</v>
      </c>
      <c r="AH24" s="24">
        <f t="shared" ref="AH24" si="26">AG24+1</f>
        <v>35</v>
      </c>
      <c r="AI24" s="24">
        <f t="shared" ref="AI24" si="27">AH24+1</f>
        <v>36</v>
      </c>
      <c r="AJ24" s="24">
        <f t="shared" ref="AJ24" si="28">AI24+1</f>
        <v>37</v>
      </c>
      <c r="AK24" s="24">
        <f t="shared" ref="AK24" si="29">AJ24+1</f>
        <v>38</v>
      </c>
      <c r="AL24" s="24">
        <f t="shared" ref="AL24" si="30">AK24+1</f>
        <v>39</v>
      </c>
      <c r="AM24" s="24">
        <f t="shared" ref="AM24" si="31">AL24+1</f>
        <v>40</v>
      </c>
      <c r="AN24" s="24">
        <f t="shared" ref="AN24" si="32">AM24+1</f>
        <v>41</v>
      </c>
      <c r="AO24" s="24">
        <f t="shared" ref="AO24" si="33">AN24+1</f>
        <v>42</v>
      </c>
      <c r="AP24" s="24">
        <f t="shared" ref="AP24" si="34">AO24+1</f>
        <v>43</v>
      </c>
      <c r="AQ24" s="24">
        <f t="shared" ref="AQ24" si="35">AP24+1</f>
        <v>44</v>
      </c>
      <c r="AR24" s="24">
        <f t="shared" ref="AR24" si="36">AQ24+1</f>
        <v>45</v>
      </c>
      <c r="AS24" s="24">
        <f t="shared" ref="AS24" si="37">AR24+1</f>
        <v>46</v>
      </c>
      <c r="AT24" s="24">
        <f t="shared" ref="AT24" si="38">AS24+1</f>
        <v>47</v>
      </c>
      <c r="AU24" s="24">
        <f t="shared" ref="AU24" si="39">AT24+1</f>
        <v>48</v>
      </c>
      <c r="AV24" s="24">
        <f t="shared" ref="AV24" si="40">AU24+1</f>
        <v>49</v>
      </c>
    </row>
    <row r="25" spans="1:48" s="19" customFormat="1" ht="147" customHeight="1" x14ac:dyDescent="0.2">
      <c r="A25" s="22"/>
      <c r="B25" s="162" t="s">
        <v>461</v>
      </c>
      <c r="C25" s="162" t="s">
        <v>462</v>
      </c>
      <c r="D25" s="163" t="s">
        <v>463</v>
      </c>
      <c r="E25" s="163"/>
      <c r="F25" s="22"/>
      <c r="G25" s="22">
        <v>0.25</v>
      </c>
      <c r="H25" s="22"/>
      <c r="I25" s="22"/>
      <c r="J25" s="22"/>
      <c r="K25" s="22"/>
      <c r="L25" s="164"/>
      <c r="M25" s="194" t="s">
        <v>464</v>
      </c>
      <c r="N25" s="194" t="s">
        <v>465</v>
      </c>
      <c r="O25" s="20" t="s">
        <v>461</v>
      </c>
      <c r="P25" s="182">
        <v>0.86</v>
      </c>
      <c r="Q25" s="20" t="s">
        <v>466</v>
      </c>
      <c r="R25" s="188" t="s">
        <v>467</v>
      </c>
      <c r="S25" s="20" t="s">
        <v>655</v>
      </c>
      <c r="T25" s="20"/>
      <c r="U25" s="22">
        <v>2</v>
      </c>
      <c r="V25" s="22">
        <v>5</v>
      </c>
      <c r="W25" s="20"/>
      <c r="X25" s="23"/>
      <c r="Y25" s="20"/>
      <c r="Z25" s="21"/>
      <c r="AA25" s="23"/>
      <c r="AB25" s="188">
        <v>2281022.67</v>
      </c>
      <c r="AC25" s="188" t="s">
        <v>658</v>
      </c>
      <c r="AD25" s="23">
        <v>2706876</v>
      </c>
      <c r="AE25" s="23"/>
      <c r="AF25" s="22">
        <v>32211445931</v>
      </c>
      <c r="AG25" s="501" t="s">
        <v>656</v>
      </c>
      <c r="AH25" s="21">
        <v>44718</v>
      </c>
      <c r="AI25" s="21"/>
      <c r="AJ25" s="21">
        <v>44735</v>
      </c>
      <c r="AK25" s="21">
        <v>44736</v>
      </c>
      <c r="AL25" s="20"/>
      <c r="AM25" s="20"/>
      <c r="AN25" s="21"/>
      <c r="AO25" s="20"/>
      <c r="AP25" s="21">
        <v>44747</v>
      </c>
      <c r="AQ25" s="21"/>
      <c r="AR25" s="21" t="s">
        <v>657</v>
      </c>
      <c r="AS25" s="21"/>
      <c r="AT25" s="21">
        <v>44926</v>
      </c>
      <c r="AU25" s="20"/>
      <c r="AV25" s="20"/>
    </row>
  </sheetData>
  <mergeCells count="77">
    <mergeCell ref="AK14:AM14"/>
    <mergeCell ref="AN14:AP14"/>
    <mergeCell ref="AQ14:AS14"/>
    <mergeCell ref="AT14:AV14"/>
    <mergeCell ref="G14:I14"/>
    <mergeCell ref="J14:L14"/>
    <mergeCell ref="M14:O14"/>
    <mergeCell ref="P14:R14"/>
    <mergeCell ref="AH14:AJ14"/>
    <mergeCell ref="A16:AV16"/>
    <mergeCell ref="A17:AV17"/>
    <mergeCell ref="A18:AV18"/>
    <mergeCell ref="A19:AV19"/>
    <mergeCell ref="A5:AV5"/>
    <mergeCell ref="A15:AV15"/>
    <mergeCell ref="A12:AV12"/>
    <mergeCell ref="A13:AV13"/>
    <mergeCell ref="A7:AV7"/>
    <mergeCell ref="A8:AV8"/>
    <mergeCell ref="A9:AV9"/>
    <mergeCell ref="A10:AV10"/>
    <mergeCell ref="A11:AV11"/>
    <mergeCell ref="A14:C14"/>
    <mergeCell ref="S14:AG14"/>
    <mergeCell ref="D14:F14"/>
    <mergeCell ref="A20:AV20"/>
    <mergeCell ref="A21:A23"/>
    <mergeCell ref="C21:C23"/>
    <mergeCell ref="D21:D23"/>
    <mergeCell ref="B21:B23"/>
    <mergeCell ref="E21:L21"/>
    <mergeCell ref="M21:M23"/>
    <mergeCell ref="N21:N23"/>
    <mergeCell ref="O21:O23"/>
    <mergeCell ref="P21:P23"/>
    <mergeCell ref="Q21:Q23"/>
    <mergeCell ref="R21:R23"/>
    <mergeCell ref="S21:T21"/>
    <mergeCell ref="U21:U23"/>
    <mergeCell ref="V21:V23"/>
    <mergeCell ref="AQ22:AQ23"/>
    <mergeCell ref="AL22:AL23"/>
    <mergeCell ref="AM22:AM23"/>
    <mergeCell ref="AN22:AN23"/>
    <mergeCell ref="AO22:AO23"/>
    <mergeCell ref="AS21:AS23"/>
    <mergeCell ref="AT21:AT23"/>
    <mergeCell ref="AU21:AU23"/>
    <mergeCell ref="AV21:AV23"/>
    <mergeCell ref="E22:E23"/>
    <mergeCell ref="L22:L23"/>
    <mergeCell ref="S22:S23"/>
    <mergeCell ref="AP22:AP23"/>
    <mergeCell ref="AB21:AB23"/>
    <mergeCell ref="AC21:AC23"/>
    <mergeCell ref="AL21:AO21"/>
    <mergeCell ref="AP21:AQ21"/>
    <mergeCell ref="AR21:AR23"/>
    <mergeCell ref="AF22:AG22"/>
    <mergeCell ref="AH22:AI22"/>
    <mergeCell ref="AJ22:AJ23"/>
    <mergeCell ref="T22:T23"/>
    <mergeCell ref="AD21:AD23"/>
    <mergeCell ref="AE21:AE23"/>
    <mergeCell ref="AF21:AK21"/>
    <mergeCell ref="F22:F23"/>
    <mergeCell ref="G22:G23"/>
    <mergeCell ref="H22:H23"/>
    <mergeCell ref="K22:K23"/>
    <mergeCell ref="AK22:AK23"/>
    <mergeCell ref="I22:I23"/>
    <mergeCell ref="J22:J23"/>
    <mergeCell ref="W21:W23"/>
    <mergeCell ref="X21:X23"/>
    <mergeCell ref="Y21:Y23"/>
    <mergeCell ref="Z21:Z23"/>
    <mergeCell ref="AA21:AA23"/>
  </mergeCells>
  <hyperlinks>
    <hyperlink ref="AG25" r:id="rId1"/>
  </hyperlinks>
  <printOptions horizontalCentered="1"/>
  <pageMargins left="0.59055118110236227" right="0.59055118110236227" top="0.59055118110236227" bottom="0.59055118110236227" header="0" footer="0"/>
  <pageSetup paperSize="8" scale="36"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2"/>
  <sheetViews>
    <sheetView view="pageBreakPreview" zoomScale="80" zoomScaleNormal="90" zoomScaleSheetLayoutView="80" workbookViewId="0">
      <selection activeCell="A11" sqref="A11:C11"/>
    </sheetView>
  </sheetViews>
  <sheetFormatPr defaultRowHeight="15.75" x14ac:dyDescent="0.25"/>
  <cols>
    <col min="1" max="2" width="66.140625" style="112" customWidth="1"/>
    <col min="3" max="3" width="9.140625" style="113" customWidth="1"/>
    <col min="4" max="4" width="0.85546875" style="113" customWidth="1"/>
    <col min="5" max="15" width="9.140625" style="113" hidden="1" customWidth="1"/>
    <col min="16" max="256" width="9.140625" style="113"/>
    <col min="257" max="258" width="66.140625" style="113" customWidth="1"/>
    <col min="259" max="512" width="9.140625" style="113"/>
    <col min="513" max="514" width="66.140625" style="113" customWidth="1"/>
    <col min="515" max="768" width="9.140625" style="113"/>
    <col min="769" max="770" width="66.140625" style="113" customWidth="1"/>
    <col min="771" max="1024" width="9.140625" style="113"/>
    <col min="1025" max="1026" width="66.140625" style="113" customWidth="1"/>
    <col min="1027" max="1280" width="9.140625" style="113"/>
    <col min="1281" max="1282" width="66.140625" style="113" customWidth="1"/>
    <col min="1283" max="1536" width="9.140625" style="113"/>
    <col min="1537" max="1538" width="66.140625" style="113" customWidth="1"/>
    <col min="1539" max="1792" width="9.140625" style="113"/>
    <col min="1793" max="1794" width="66.140625" style="113" customWidth="1"/>
    <col min="1795" max="2048" width="9.140625" style="113"/>
    <col min="2049" max="2050" width="66.140625" style="113" customWidth="1"/>
    <col min="2051" max="2304" width="9.140625" style="113"/>
    <col min="2305" max="2306" width="66.140625" style="113" customWidth="1"/>
    <col min="2307" max="2560" width="9.140625" style="113"/>
    <col min="2561" max="2562" width="66.140625" style="113" customWidth="1"/>
    <col min="2563" max="2816" width="9.140625" style="113"/>
    <col min="2817" max="2818" width="66.140625" style="113" customWidth="1"/>
    <col min="2819" max="3072" width="9.140625" style="113"/>
    <col min="3073" max="3074" width="66.140625" style="113" customWidth="1"/>
    <col min="3075" max="3328" width="9.140625" style="113"/>
    <col min="3329" max="3330" width="66.140625" style="113" customWidth="1"/>
    <col min="3331" max="3584" width="9.140625" style="113"/>
    <col min="3585" max="3586" width="66.140625" style="113" customWidth="1"/>
    <col min="3587" max="3840" width="9.140625" style="113"/>
    <col min="3841" max="3842" width="66.140625" style="113" customWidth="1"/>
    <col min="3843" max="4096" width="9.140625" style="113"/>
    <col min="4097" max="4098" width="66.140625" style="113" customWidth="1"/>
    <col min="4099" max="4352" width="9.140625" style="113"/>
    <col min="4353" max="4354" width="66.140625" style="113" customWidth="1"/>
    <col min="4355" max="4608" width="9.140625" style="113"/>
    <col min="4609" max="4610" width="66.140625" style="113" customWidth="1"/>
    <col min="4611" max="4864" width="9.140625" style="113"/>
    <col min="4865" max="4866" width="66.140625" style="113" customWidth="1"/>
    <col min="4867" max="5120" width="9.140625" style="113"/>
    <col min="5121" max="5122" width="66.140625" style="113" customWidth="1"/>
    <col min="5123" max="5376" width="9.140625" style="113"/>
    <col min="5377" max="5378" width="66.140625" style="113" customWidth="1"/>
    <col min="5379" max="5632" width="9.140625" style="113"/>
    <col min="5633" max="5634" width="66.140625" style="113" customWidth="1"/>
    <col min="5635" max="5888" width="9.140625" style="113"/>
    <col min="5889" max="5890" width="66.140625" style="113" customWidth="1"/>
    <col min="5891" max="6144" width="9.140625" style="113"/>
    <col min="6145" max="6146" width="66.140625" style="113" customWidth="1"/>
    <col min="6147" max="6400" width="9.140625" style="113"/>
    <col min="6401" max="6402" width="66.140625" style="113" customWidth="1"/>
    <col min="6403" max="6656" width="9.140625" style="113"/>
    <col min="6657" max="6658" width="66.140625" style="113" customWidth="1"/>
    <col min="6659" max="6912" width="9.140625" style="113"/>
    <col min="6913" max="6914" width="66.140625" style="113" customWidth="1"/>
    <col min="6915" max="7168" width="9.140625" style="113"/>
    <col min="7169" max="7170" width="66.140625" style="113" customWidth="1"/>
    <col min="7171" max="7424" width="9.140625" style="113"/>
    <col min="7425" max="7426" width="66.140625" style="113" customWidth="1"/>
    <col min="7427" max="7680" width="9.140625" style="113"/>
    <col min="7681" max="7682" width="66.140625" style="113" customWidth="1"/>
    <col min="7683" max="7936" width="9.140625" style="113"/>
    <col min="7937" max="7938" width="66.140625" style="113" customWidth="1"/>
    <col min="7939" max="8192" width="9.140625" style="113"/>
    <col min="8193" max="8194" width="66.140625" style="113" customWidth="1"/>
    <col min="8195" max="8448" width="9.140625" style="113"/>
    <col min="8449" max="8450" width="66.140625" style="113" customWidth="1"/>
    <col min="8451" max="8704" width="9.140625" style="113"/>
    <col min="8705" max="8706" width="66.140625" style="113" customWidth="1"/>
    <col min="8707" max="8960" width="9.140625" style="113"/>
    <col min="8961" max="8962" width="66.140625" style="113" customWidth="1"/>
    <col min="8963" max="9216" width="9.140625" style="113"/>
    <col min="9217" max="9218" width="66.140625" style="113" customWidth="1"/>
    <col min="9219" max="9472" width="9.140625" style="113"/>
    <col min="9473" max="9474" width="66.140625" style="113" customWidth="1"/>
    <col min="9475" max="9728" width="9.140625" style="113"/>
    <col min="9729" max="9730" width="66.140625" style="113" customWidth="1"/>
    <col min="9731" max="9984" width="9.140625" style="113"/>
    <col min="9985" max="9986" width="66.140625" style="113" customWidth="1"/>
    <col min="9987" max="10240" width="9.140625" style="113"/>
    <col min="10241" max="10242" width="66.140625" style="113" customWidth="1"/>
    <col min="10243" max="10496" width="9.140625" style="113"/>
    <col min="10497" max="10498" width="66.140625" style="113" customWidth="1"/>
    <col min="10499" max="10752" width="9.140625" style="113"/>
    <col min="10753" max="10754" width="66.140625" style="113" customWidth="1"/>
    <col min="10755" max="11008" width="9.140625" style="113"/>
    <col min="11009" max="11010" width="66.140625" style="113" customWidth="1"/>
    <col min="11011" max="11264" width="9.140625" style="113"/>
    <col min="11265" max="11266" width="66.140625" style="113" customWidth="1"/>
    <col min="11267" max="11520" width="9.140625" style="113"/>
    <col min="11521" max="11522" width="66.140625" style="113" customWidth="1"/>
    <col min="11523" max="11776" width="9.140625" style="113"/>
    <col min="11777" max="11778" width="66.140625" style="113" customWidth="1"/>
    <col min="11779" max="12032" width="9.140625" style="113"/>
    <col min="12033" max="12034" width="66.140625" style="113" customWidth="1"/>
    <col min="12035" max="12288" width="9.140625" style="113"/>
    <col min="12289" max="12290" width="66.140625" style="113" customWidth="1"/>
    <col min="12291" max="12544" width="9.140625" style="113"/>
    <col min="12545" max="12546" width="66.140625" style="113" customWidth="1"/>
    <col min="12547" max="12800" width="9.140625" style="113"/>
    <col min="12801" max="12802" width="66.140625" style="113" customWidth="1"/>
    <col min="12803" max="13056" width="9.140625" style="113"/>
    <col min="13057" max="13058" width="66.140625" style="113" customWidth="1"/>
    <col min="13059" max="13312" width="9.140625" style="113"/>
    <col min="13313" max="13314" width="66.140625" style="113" customWidth="1"/>
    <col min="13315" max="13568" width="9.140625" style="113"/>
    <col min="13569" max="13570" width="66.140625" style="113" customWidth="1"/>
    <col min="13571" max="13824" width="9.140625" style="113"/>
    <col min="13825" max="13826" width="66.140625" style="113" customWidth="1"/>
    <col min="13827" max="14080" width="9.140625" style="113"/>
    <col min="14081" max="14082" width="66.140625" style="113" customWidth="1"/>
    <col min="14083" max="14336" width="9.140625" style="113"/>
    <col min="14337" max="14338" width="66.140625" style="113" customWidth="1"/>
    <col min="14339" max="14592" width="9.140625" style="113"/>
    <col min="14593" max="14594" width="66.140625" style="113" customWidth="1"/>
    <col min="14595" max="14848" width="9.140625" style="113"/>
    <col min="14849" max="14850" width="66.140625" style="113" customWidth="1"/>
    <col min="14851" max="15104" width="9.140625" style="113"/>
    <col min="15105" max="15106" width="66.140625" style="113" customWidth="1"/>
    <col min="15107" max="15360" width="9.140625" style="113"/>
    <col min="15361" max="15362" width="66.140625" style="113" customWidth="1"/>
    <col min="15363" max="15616" width="9.140625" style="113"/>
    <col min="15617" max="15618" width="66.140625" style="113" customWidth="1"/>
    <col min="15619" max="15872" width="9.140625" style="113"/>
    <col min="15873" max="15874" width="66.140625" style="113" customWidth="1"/>
    <col min="15875" max="16128" width="9.140625" style="113"/>
    <col min="16129" max="16130" width="66.140625" style="113" customWidth="1"/>
    <col min="16131" max="16384" width="9.140625" style="113"/>
  </cols>
  <sheetData>
    <row r="1" spans="1:15" ht="18.75" x14ac:dyDescent="0.25">
      <c r="B1" s="41" t="s">
        <v>68</v>
      </c>
    </row>
    <row r="2" spans="1:15" ht="18.75" x14ac:dyDescent="0.3">
      <c r="B2" s="14" t="s">
        <v>10</v>
      </c>
    </row>
    <row r="3" spans="1:15" ht="18.75" x14ac:dyDescent="0.3">
      <c r="B3" s="14" t="s">
        <v>436</v>
      </c>
    </row>
    <row r="4" spans="1:15" x14ac:dyDescent="0.25">
      <c r="B4" s="46"/>
    </row>
    <row r="5" spans="1:15" ht="18.75" x14ac:dyDescent="0.3">
      <c r="A5" s="157"/>
      <c r="B5" s="158"/>
      <c r="C5" s="158"/>
      <c r="D5" s="92"/>
      <c r="E5" s="92"/>
      <c r="F5" s="92"/>
      <c r="G5" s="92"/>
      <c r="H5" s="92"/>
    </row>
    <row r="6" spans="1:15" ht="18.75" x14ac:dyDescent="0.3">
      <c r="A6" s="360" t="s">
        <v>9</v>
      </c>
      <c r="B6" s="360"/>
      <c r="C6" s="360"/>
      <c r="D6" s="131"/>
      <c r="E6" s="131"/>
      <c r="F6" s="131"/>
      <c r="G6" s="131"/>
      <c r="H6" s="131"/>
    </row>
    <row r="7" spans="1:15" ht="18.75" x14ac:dyDescent="0.25">
      <c r="A7" s="149"/>
      <c r="B7" s="149"/>
      <c r="C7" s="149"/>
      <c r="D7" s="130"/>
      <c r="E7" s="130"/>
      <c r="F7" s="130"/>
      <c r="G7" s="130"/>
      <c r="H7" s="130"/>
    </row>
    <row r="8" spans="1:15" ht="18.75" x14ac:dyDescent="0.25">
      <c r="A8" s="361" t="s">
        <v>458</v>
      </c>
      <c r="B8" s="361"/>
      <c r="C8" s="361"/>
      <c r="D8" s="130"/>
      <c r="E8" s="130"/>
      <c r="F8" s="130"/>
      <c r="G8" s="130"/>
      <c r="H8" s="130"/>
    </row>
    <row r="9" spans="1:15" x14ac:dyDescent="0.25">
      <c r="A9" s="357" t="s">
        <v>8</v>
      </c>
      <c r="B9" s="357"/>
      <c r="C9" s="357"/>
      <c r="D9" s="128"/>
      <c r="E9" s="128"/>
      <c r="F9" s="128"/>
      <c r="G9" s="128"/>
      <c r="H9" s="128"/>
    </row>
    <row r="10" spans="1:15" ht="18.75" x14ac:dyDescent="0.25">
      <c r="A10" s="149"/>
      <c r="B10" s="149"/>
      <c r="C10" s="149"/>
      <c r="D10" s="129"/>
      <c r="E10" s="129"/>
      <c r="F10" s="129"/>
      <c r="G10" s="129"/>
      <c r="H10" s="129"/>
    </row>
    <row r="11" spans="1:15" ht="18.75" x14ac:dyDescent="0.25">
      <c r="A11" s="360" t="s">
        <v>500</v>
      </c>
      <c r="B11" s="360"/>
      <c r="C11" s="360"/>
      <c r="D11" s="130"/>
      <c r="E11" s="130"/>
      <c r="F11" s="130"/>
      <c r="G11" s="130"/>
      <c r="H11" s="130"/>
    </row>
    <row r="12" spans="1:15" ht="30.75" customHeight="1" x14ac:dyDescent="0.25">
      <c r="A12" s="357" t="s">
        <v>7</v>
      </c>
      <c r="B12" s="357"/>
      <c r="C12" s="357"/>
      <c r="D12" s="128"/>
      <c r="E12" s="128"/>
      <c r="F12" s="128"/>
      <c r="G12" s="128"/>
      <c r="H12" s="128"/>
    </row>
    <row r="13" spans="1:15" ht="43.5" customHeight="1" x14ac:dyDescent="0.25">
      <c r="A13" s="392" t="s">
        <v>442</v>
      </c>
      <c r="B13" s="393"/>
      <c r="C13" s="393"/>
      <c r="D13" s="393"/>
      <c r="E13" s="393"/>
      <c r="F13" s="393"/>
      <c r="G13" s="393"/>
      <c r="H13" s="393"/>
      <c r="I13" s="393"/>
      <c r="J13" s="393"/>
      <c r="K13" s="393"/>
      <c r="L13" s="393"/>
      <c r="M13" s="393"/>
      <c r="N13" s="393"/>
      <c r="O13" s="393"/>
    </row>
    <row r="14" spans="1:15" ht="21.75" customHeight="1" x14ac:dyDescent="0.25">
      <c r="A14" s="195"/>
      <c r="B14" s="113"/>
    </row>
    <row r="15" spans="1:15" x14ac:dyDescent="0.25">
      <c r="A15" s="357" t="s">
        <v>6</v>
      </c>
      <c r="B15" s="357"/>
      <c r="C15" s="357"/>
      <c r="D15" s="128"/>
      <c r="E15" s="128"/>
      <c r="F15" s="128"/>
      <c r="G15" s="128"/>
      <c r="H15" s="128"/>
    </row>
    <row r="16" spans="1:15" x14ac:dyDescent="0.25">
      <c r="B16" s="114"/>
    </row>
    <row r="17" spans="1:16" ht="33.75" customHeight="1" x14ac:dyDescent="0.25">
      <c r="A17" s="479" t="s">
        <v>397</v>
      </c>
      <c r="B17" s="480"/>
    </row>
    <row r="18" spans="1:16" x14ac:dyDescent="0.25">
      <c r="B18" s="46"/>
    </row>
    <row r="19" spans="1:16" ht="16.5" thickBot="1" x14ac:dyDescent="0.3">
      <c r="B19" s="115"/>
    </row>
    <row r="20" spans="1:16" ht="71.25" customHeight="1" thickBot="1" x14ac:dyDescent="0.3">
      <c r="A20" s="197" t="s">
        <v>277</v>
      </c>
      <c r="B20" s="196" t="s">
        <v>442</v>
      </c>
      <c r="C20" s="193"/>
      <c r="D20" s="193"/>
      <c r="E20" s="193"/>
      <c r="F20" s="193"/>
      <c r="G20" s="193"/>
      <c r="H20" s="193"/>
      <c r="I20" s="193"/>
      <c r="J20" s="193"/>
      <c r="K20" s="193"/>
      <c r="L20" s="193"/>
      <c r="M20" s="193"/>
      <c r="N20" s="193"/>
      <c r="O20" s="193"/>
      <c r="P20" s="193"/>
    </row>
    <row r="21" spans="1:16" ht="24" customHeight="1" thickBot="1" x14ac:dyDescent="0.3">
      <c r="A21" s="165" t="s">
        <v>278</v>
      </c>
      <c r="B21" s="159" t="s">
        <v>438</v>
      </c>
    </row>
    <row r="22" spans="1:16" ht="16.5" thickBot="1" x14ac:dyDescent="0.3">
      <c r="A22" s="165" t="s">
        <v>260</v>
      </c>
      <c r="B22" s="117" t="s">
        <v>417</v>
      </c>
    </row>
    <row r="23" spans="1:16" ht="16.5" thickBot="1" x14ac:dyDescent="0.3">
      <c r="A23" s="165" t="s">
        <v>279</v>
      </c>
      <c r="B23" s="117" t="s">
        <v>457</v>
      </c>
    </row>
    <row r="24" spans="1:16" ht="16.5" thickBot="1" x14ac:dyDescent="0.3">
      <c r="A24" s="166" t="s">
        <v>280</v>
      </c>
      <c r="B24" s="116" t="s">
        <v>447</v>
      </c>
    </row>
    <row r="25" spans="1:16" ht="30.75" thickBot="1" x14ac:dyDescent="0.3">
      <c r="A25" s="167" t="s">
        <v>281</v>
      </c>
      <c r="B25" s="118" t="s">
        <v>282</v>
      </c>
    </row>
    <row r="26" spans="1:16" ht="32.25" thickBot="1" x14ac:dyDescent="0.3">
      <c r="A26" s="168" t="s">
        <v>434</v>
      </c>
      <c r="B26" s="119">
        <v>1.032</v>
      </c>
    </row>
    <row r="27" spans="1:16" ht="32.25" thickBot="1" x14ac:dyDescent="0.3">
      <c r="A27" s="169" t="s">
        <v>283</v>
      </c>
      <c r="B27" s="119" t="s">
        <v>418</v>
      </c>
    </row>
    <row r="28" spans="1:16" ht="32.25" thickBot="1" x14ac:dyDescent="0.3">
      <c r="A28" s="170" t="s">
        <v>284</v>
      </c>
      <c r="B28" s="119" t="s">
        <v>428</v>
      </c>
    </row>
    <row r="29" spans="1:16" ht="32.25" thickBot="1" x14ac:dyDescent="0.3">
      <c r="A29" s="170" t="s">
        <v>285</v>
      </c>
      <c r="B29" s="119" t="s">
        <v>428</v>
      </c>
    </row>
    <row r="30" spans="1:16" ht="16.5" thickBot="1" x14ac:dyDescent="0.3">
      <c r="A30" s="169" t="s">
        <v>286</v>
      </c>
      <c r="B30" s="119" t="s">
        <v>428</v>
      </c>
    </row>
    <row r="31" spans="1:16" ht="32.25" thickBot="1" x14ac:dyDescent="0.3">
      <c r="A31" s="170" t="s">
        <v>287</v>
      </c>
      <c r="B31" s="119" t="s">
        <v>428</v>
      </c>
    </row>
    <row r="32" spans="1:16" ht="32.25" thickBot="1" x14ac:dyDescent="0.3">
      <c r="A32" s="169" t="s">
        <v>288</v>
      </c>
      <c r="B32" s="119" t="s">
        <v>428</v>
      </c>
    </row>
    <row r="33" spans="1:2" ht="16.5" thickBot="1" x14ac:dyDescent="0.3">
      <c r="A33" s="169" t="s">
        <v>289</v>
      </c>
      <c r="B33" s="119" t="s">
        <v>428</v>
      </c>
    </row>
    <row r="34" spans="1:2" ht="16.5" thickBot="1" x14ac:dyDescent="0.3">
      <c r="A34" s="169" t="s">
        <v>290</v>
      </c>
      <c r="B34" s="119" t="s">
        <v>428</v>
      </c>
    </row>
    <row r="35" spans="1:2" ht="16.5" thickBot="1" x14ac:dyDescent="0.3">
      <c r="A35" s="169" t="s">
        <v>291</v>
      </c>
      <c r="B35" s="119" t="s">
        <v>428</v>
      </c>
    </row>
    <row r="36" spans="1:2" ht="32.25" thickBot="1" x14ac:dyDescent="0.3">
      <c r="A36" s="170" t="s">
        <v>292</v>
      </c>
      <c r="B36" s="119" t="s">
        <v>428</v>
      </c>
    </row>
    <row r="37" spans="1:2" ht="32.25" thickBot="1" x14ac:dyDescent="0.3">
      <c r="A37" s="169" t="s">
        <v>288</v>
      </c>
      <c r="B37" s="119" t="s">
        <v>428</v>
      </c>
    </row>
    <row r="38" spans="1:2" ht="16.5" thickBot="1" x14ac:dyDescent="0.3">
      <c r="A38" s="169" t="s">
        <v>289</v>
      </c>
      <c r="B38" s="119" t="s">
        <v>428</v>
      </c>
    </row>
    <row r="39" spans="1:2" ht="16.5" thickBot="1" x14ac:dyDescent="0.3">
      <c r="A39" s="169" t="s">
        <v>290</v>
      </c>
      <c r="B39" s="119" t="s">
        <v>428</v>
      </c>
    </row>
    <row r="40" spans="1:2" ht="16.5" thickBot="1" x14ac:dyDescent="0.3">
      <c r="A40" s="169" t="s">
        <v>291</v>
      </c>
      <c r="B40" s="119" t="s">
        <v>428</v>
      </c>
    </row>
    <row r="41" spans="1:2" ht="32.25" thickBot="1" x14ac:dyDescent="0.3">
      <c r="A41" s="170" t="s">
        <v>293</v>
      </c>
      <c r="B41" s="119" t="s">
        <v>428</v>
      </c>
    </row>
    <row r="42" spans="1:2" ht="32.25" thickBot="1" x14ac:dyDescent="0.3">
      <c r="A42" s="169" t="s">
        <v>288</v>
      </c>
      <c r="B42" s="119" t="s">
        <v>428</v>
      </c>
    </row>
    <row r="43" spans="1:2" ht="16.5" thickBot="1" x14ac:dyDescent="0.3">
      <c r="A43" s="169" t="s">
        <v>289</v>
      </c>
      <c r="B43" s="119" t="s">
        <v>428</v>
      </c>
    </row>
    <row r="44" spans="1:2" ht="16.5" thickBot="1" x14ac:dyDescent="0.3">
      <c r="A44" s="169" t="s">
        <v>290</v>
      </c>
      <c r="B44" s="119" t="s">
        <v>428</v>
      </c>
    </row>
    <row r="45" spans="1:2" ht="16.5" thickBot="1" x14ac:dyDescent="0.3">
      <c r="A45" s="169" t="s">
        <v>291</v>
      </c>
      <c r="B45" s="119" t="s">
        <v>428</v>
      </c>
    </row>
    <row r="46" spans="1:2" ht="32.25" thickBot="1" x14ac:dyDescent="0.3">
      <c r="A46" s="171" t="s">
        <v>294</v>
      </c>
      <c r="B46" s="119" t="s">
        <v>428</v>
      </c>
    </row>
    <row r="47" spans="1:2" ht="16.5" thickBot="1" x14ac:dyDescent="0.3">
      <c r="A47" s="172" t="s">
        <v>286</v>
      </c>
      <c r="B47" s="119" t="s">
        <v>428</v>
      </c>
    </row>
    <row r="48" spans="1:2" ht="16.5" thickBot="1" x14ac:dyDescent="0.3">
      <c r="A48" s="172" t="s">
        <v>295</v>
      </c>
      <c r="B48" s="119" t="s">
        <v>428</v>
      </c>
    </row>
    <row r="49" spans="1:2" ht="16.5" thickBot="1" x14ac:dyDescent="0.3">
      <c r="A49" s="172" t="s">
        <v>296</v>
      </c>
      <c r="B49" s="119" t="s">
        <v>428</v>
      </c>
    </row>
    <row r="50" spans="1:2" ht="32.25" thickBot="1" x14ac:dyDescent="0.3">
      <c r="A50" s="172" t="s">
        <v>297</v>
      </c>
      <c r="B50" s="119" t="s">
        <v>428</v>
      </c>
    </row>
    <row r="51" spans="1:2" ht="16.5" thickBot="1" x14ac:dyDescent="0.3">
      <c r="A51" s="166" t="s">
        <v>298</v>
      </c>
      <c r="B51" s="119" t="s">
        <v>428</v>
      </c>
    </row>
    <row r="52" spans="1:2" ht="16.5" thickBot="1" x14ac:dyDescent="0.3">
      <c r="A52" s="166" t="s">
        <v>299</v>
      </c>
      <c r="B52" s="119" t="s">
        <v>428</v>
      </c>
    </row>
    <row r="53" spans="1:2" ht="16.5" thickBot="1" x14ac:dyDescent="0.3">
      <c r="A53" s="166" t="s">
        <v>300</v>
      </c>
      <c r="B53" s="119" t="s">
        <v>428</v>
      </c>
    </row>
    <row r="54" spans="1:2" ht="16.5" thickBot="1" x14ac:dyDescent="0.3">
      <c r="A54" s="167" t="s">
        <v>301</v>
      </c>
      <c r="B54" s="119" t="s">
        <v>428</v>
      </c>
    </row>
    <row r="55" spans="1:2" ht="15.75" customHeight="1" thickBot="1" x14ac:dyDescent="0.3">
      <c r="A55" s="171" t="s">
        <v>302</v>
      </c>
      <c r="B55" s="119" t="s">
        <v>428</v>
      </c>
    </row>
    <row r="56" spans="1:2" ht="16.5" thickBot="1" x14ac:dyDescent="0.3">
      <c r="A56" s="173" t="s">
        <v>303</v>
      </c>
      <c r="B56" s="119" t="s">
        <v>428</v>
      </c>
    </row>
    <row r="57" spans="1:2" ht="16.5" thickBot="1" x14ac:dyDescent="0.3">
      <c r="A57" s="173" t="s">
        <v>304</v>
      </c>
      <c r="B57" s="119" t="s">
        <v>428</v>
      </c>
    </row>
    <row r="58" spans="1:2" ht="16.5" thickBot="1" x14ac:dyDescent="0.3">
      <c r="A58" s="173" t="s">
        <v>305</v>
      </c>
      <c r="B58" s="119" t="s">
        <v>428</v>
      </c>
    </row>
    <row r="59" spans="1:2" ht="16.5" thickBot="1" x14ac:dyDescent="0.3">
      <c r="A59" s="173" t="s">
        <v>306</v>
      </c>
      <c r="B59" s="119" t="s">
        <v>428</v>
      </c>
    </row>
    <row r="60" spans="1:2" ht="16.5" thickBot="1" x14ac:dyDescent="0.3">
      <c r="A60" s="174" t="s">
        <v>307</v>
      </c>
      <c r="B60" s="119" t="s">
        <v>428</v>
      </c>
    </row>
    <row r="61" spans="1:2" ht="32.25" thickBot="1" x14ac:dyDescent="0.3">
      <c r="A61" s="172" t="s">
        <v>308</v>
      </c>
      <c r="B61" s="119" t="s">
        <v>428</v>
      </c>
    </row>
    <row r="62" spans="1:2" ht="32.25" thickBot="1" x14ac:dyDescent="0.3">
      <c r="A62" s="166" t="s">
        <v>309</v>
      </c>
      <c r="B62" s="119" t="s">
        <v>428</v>
      </c>
    </row>
    <row r="63" spans="1:2" ht="16.5" thickBot="1" x14ac:dyDescent="0.3">
      <c r="A63" s="172" t="s">
        <v>286</v>
      </c>
      <c r="B63" s="119" t="s">
        <v>428</v>
      </c>
    </row>
    <row r="64" spans="1:2" ht="16.5" thickBot="1" x14ac:dyDescent="0.3">
      <c r="A64" s="172" t="s">
        <v>310</v>
      </c>
      <c r="B64" s="119" t="s">
        <v>428</v>
      </c>
    </row>
    <row r="65" spans="1:2" ht="16.5" thickBot="1" x14ac:dyDescent="0.3">
      <c r="A65" s="172" t="s">
        <v>311</v>
      </c>
      <c r="B65" s="119" t="s">
        <v>428</v>
      </c>
    </row>
    <row r="66" spans="1:2" ht="16.5" thickBot="1" x14ac:dyDescent="0.3">
      <c r="A66" s="175" t="s">
        <v>312</v>
      </c>
      <c r="B66" s="119" t="s">
        <v>428</v>
      </c>
    </row>
    <row r="67" spans="1:2" ht="16.5" thickBot="1" x14ac:dyDescent="0.3">
      <c r="A67" s="166" t="s">
        <v>313</v>
      </c>
      <c r="B67" s="119" t="s">
        <v>428</v>
      </c>
    </row>
    <row r="68" spans="1:2" ht="16.5" thickBot="1" x14ac:dyDescent="0.3">
      <c r="A68" s="173" t="s">
        <v>314</v>
      </c>
      <c r="B68" s="119" t="s">
        <v>428</v>
      </c>
    </row>
    <row r="69" spans="1:2" ht="16.5" thickBot="1" x14ac:dyDescent="0.3">
      <c r="A69" s="173" t="s">
        <v>315</v>
      </c>
      <c r="B69" s="119" t="s">
        <v>428</v>
      </c>
    </row>
    <row r="70" spans="1:2" ht="16.5" thickBot="1" x14ac:dyDescent="0.3">
      <c r="A70" s="173" t="s">
        <v>316</v>
      </c>
      <c r="B70" s="119" t="s">
        <v>428</v>
      </c>
    </row>
    <row r="71" spans="1:2" ht="32.25" thickBot="1" x14ac:dyDescent="0.3">
      <c r="A71" s="176" t="s">
        <v>317</v>
      </c>
      <c r="B71" s="119" t="s">
        <v>428</v>
      </c>
    </row>
    <row r="72" spans="1:2" ht="31.5" customHeight="1" thickBot="1" x14ac:dyDescent="0.3">
      <c r="A72" s="171" t="s">
        <v>318</v>
      </c>
      <c r="B72" s="119" t="s">
        <v>428</v>
      </c>
    </row>
    <row r="73" spans="1:2" ht="16.5" thickBot="1" x14ac:dyDescent="0.3">
      <c r="A73" s="173" t="s">
        <v>319</v>
      </c>
      <c r="B73" s="119" t="s">
        <v>428</v>
      </c>
    </row>
    <row r="74" spans="1:2" ht="16.5" thickBot="1" x14ac:dyDescent="0.3">
      <c r="A74" s="173" t="s">
        <v>320</v>
      </c>
      <c r="B74" s="119" t="s">
        <v>428</v>
      </c>
    </row>
    <row r="75" spans="1:2" ht="16.5" thickBot="1" x14ac:dyDescent="0.3">
      <c r="A75" s="173" t="s">
        <v>321</v>
      </c>
      <c r="B75" s="119" t="s">
        <v>428</v>
      </c>
    </row>
    <row r="76" spans="1:2" ht="16.5" thickBot="1" x14ac:dyDescent="0.3">
      <c r="A76" s="173" t="s">
        <v>322</v>
      </c>
      <c r="B76" s="119" t="s">
        <v>428</v>
      </c>
    </row>
    <row r="77" spans="1:2" ht="16.5" thickBot="1" x14ac:dyDescent="0.3">
      <c r="A77" s="177" t="s">
        <v>323</v>
      </c>
      <c r="B77" s="119" t="s">
        <v>428</v>
      </c>
    </row>
    <row r="78" spans="1:2" x14ac:dyDescent="0.25">
      <c r="A78" s="69"/>
    </row>
    <row r="79" spans="1:2" x14ac:dyDescent="0.25">
      <c r="A79" s="69"/>
    </row>
    <row r="80" spans="1:2" x14ac:dyDescent="0.25">
      <c r="A80" s="120"/>
      <c r="B80" s="121"/>
    </row>
    <row r="81" spans="1:2" x14ac:dyDescent="0.25">
      <c r="A81" s="113"/>
      <c r="B81" s="122"/>
    </row>
    <row r="82" spans="1:2" x14ac:dyDescent="0.25">
      <c r="A82" s="113"/>
      <c r="B82" s="123"/>
    </row>
  </sheetData>
  <mergeCells count="8">
    <mergeCell ref="A17:B17"/>
    <mergeCell ref="A15:C15"/>
    <mergeCell ref="A6:C6"/>
    <mergeCell ref="A8:C8"/>
    <mergeCell ref="A9:C9"/>
    <mergeCell ref="A11:C11"/>
    <mergeCell ref="A12:C12"/>
    <mergeCell ref="A13:O13"/>
  </mergeCells>
  <pageMargins left="0.70866141732283472" right="0.70866141732283472" top="0.74803149606299213" bottom="0.74803149606299213" header="0.31496062992125984" footer="0.31496062992125984"/>
  <pageSetup paperSize="8" scale="6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6"/>
  <sheetViews>
    <sheetView zoomScale="115" zoomScaleNormal="115" workbookViewId="0"/>
  </sheetViews>
  <sheetFormatPr defaultColWidth="9.140625" defaultRowHeight="11.25" customHeight="1" x14ac:dyDescent="0.2"/>
  <cols>
    <col min="1" max="1" width="8.140625" style="281" customWidth="1"/>
    <col min="2" max="2" width="20.140625" style="281" customWidth="1"/>
    <col min="3" max="4" width="10.42578125" style="281" customWidth="1"/>
    <col min="5" max="5" width="13.28515625" style="281" customWidth="1"/>
    <col min="6" max="6" width="8.5703125" style="281" customWidth="1"/>
    <col min="7" max="7" width="7.85546875" style="281" customWidth="1"/>
    <col min="8" max="8" width="8.42578125" style="281" customWidth="1"/>
    <col min="9" max="10" width="8.7109375" style="281" customWidth="1"/>
    <col min="11" max="11" width="8.5703125" style="281" customWidth="1"/>
    <col min="12" max="12" width="10" style="281" customWidth="1"/>
    <col min="13" max="13" width="6.5703125" style="281" customWidth="1"/>
    <col min="14" max="14" width="9.7109375" style="281" customWidth="1"/>
    <col min="15" max="15" width="9.140625" style="281" customWidth="1"/>
    <col min="16" max="16" width="49.140625" style="284" hidden="1" customWidth="1"/>
    <col min="17" max="17" width="43" style="284" hidden="1" customWidth="1"/>
    <col min="18" max="18" width="100.28515625" style="284" hidden="1" customWidth="1"/>
    <col min="19" max="22" width="139" style="284" hidden="1" customWidth="1"/>
    <col min="23" max="27" width="34.140625" style="284" hidden="1" customWidth="1"/>
    <col min="28" max="30" width="84.42578125" style="284" hidden="1" customWidth="1"/>
    <col min="31" max="16384" width="9.140625" style="281"/>
  </cols>
  <sheetData>
    <row r="1" spans="1:20" s="281" customFormat="1" x14ac:dyDescent="0.2">
      <c r="N1" s="282" t="s">
        <v>501</v>
      </c>
    </row>
    <row r="2" spans="1:20" s="281" customFormat="1" x14ac:dyDescent="0.2">
      <c r="N2" s="282" t="s">
        <v>502</v>
      </c>
    </row>
    <row r="3" spans="1:20" s="281" customFormat="1" ht="8.25" customHeight="1" x14ac:dyDescent="0.2">
      <c r="N3" s="282"/>
    </row>
    <row r="4" spans="1:20" s="281" customFormat="1" ht="14.25" customHeight="1" x14ac:dyDescent="0.2">
      <c r="A4" s="485" t="s">
        <v>503</v>
      </c>
      <c r="B4" s="485"/>
      <c r="C4" s="485"/>
      <c r="D4" s="283"/>
      <c r="K4" s="485" t="s">
        <v>504</v>
      </c>
      <c r="L4" s="485"/>
      <c r="M4" s="485"/>
      <c r="N4" s="485"/>
    </row>
    <row r="5" spans="1:20" s="281" customFormat="1" ht="12" customHeight="1" x14ac:dyDescent="0.2">
      <c r="A5" s="486" t="s">
        <v>505</v>
      </c>
      <c r="B5" s="486"/>
      <c r="C5" s="486"/>
      <c r="D5" s="486"/>
      <c r="E5" s="284"/>
      <c r="J5" s="487" t="s">
        <v>506</v>
      </c>
      <c r="K5" s="487"/>
      <c r="L5" s="487"/>
      <c r="M5" s="487"/>
      <c r="N5" s="487"/>
    </row>
    <row r="6" spans="1:20" s="281" customFormat="1" ht="26.25" customHeight="1" x14ac:dyDescent="0.2">
      <c r="A6" s="481" t="s">
        <v>507</v>
      </c>
      <c r="B6" s="481"/>
      <c r="C6" s="481"/>
      <c r="D6" s="481"/>
      <c r="J6" s="487" t="s">
        <v>508</v>
      </c>
      <c r="K6" s="487"/>
      <c r="L6" s="487"/>
      <c r="M6" s="487"/>
      <c r="N6" s="487"/>
      <c r="P6" s="284" t="s">
        <v>509</v>
      </c>
      <c r="Q6" s="284" t="s">
        <v>509</v>
      </c>
    </row>
    <row r="7" spans="1:20" s="281" customFormat="1" ht="17.25" customHeight="1" x14ac:dyDescent="0.2">
      <c r="A7" s="285"/>
      <c r="B7" s="286"/>
      <c r="C7" s="284"/>
      <c r="D7" s="284"/>
      <c r="J7" s="285"/>
      <c r="K7" s="285"/>
      <c r="L7" s="285"/>
      <c r="M7" s="285"/>
      <c r="N7" s="286"/>
    </row>
    <row r="8" spans="1:20" s="281" customFormat="1" ht="16.5" customHeight="1" x14ac:dyDescent="0.2">
      <c r="A8" s="281" t="s">
        <v>510</v>
      </c>
      <c r="B8" s="287"/>
      <c r="C8" s="287"/>
      <c r="D8" s="287"/>
      <c r="L8" s="287"/>
      <c r="M8" s="287"/>
      <c r="N8" s="282" t="s">
        <v>510</v>
      </c>
    </row>
    <row r="9" spans="1:20" s="281" customFormat="1" ht="15.75" customHeight="1" x14ac:dyDescent="0.2">
      <c r="F9" s="288"/>
    </row>
    <row r="10" spans="1:20" s="281" customFormat="1" ht="22.5" x14ac:dyDescent="0.2">
      <c r="A10" s="289" t="s">
        <v>511</v>
      </c>
      <c r="B10" s="287"/>
      <c r="D10" s="481" t="s">
        <v>512</v>
      </c>
      <c r="E10" s="481"/>
      <c r="F10" s="481"/>
      <c r="G10" s="481"/>
      <c r="H10" s="481"/>
      <c r="I10" s="481"/>
      <c r="J10" s="481"/>
      <c r="K10" s="481"/>
      <c r="L10" s="481"/>
      <c r="M10" s="481"/>
      <c r="N10" s="481"/>
      <c r="R10" s="284" t="s">
        <v>512</v>
      </c>
    </row>
    <row r="11" spans="1:20" s="281" customFormat="1" ht="15" customHeight="1" x14ac:dyDescent="0.2">
      <c r="A11" s="290" t="s">
        <v>513</v>
      </c>
      <c r="D11" s="285" t="s">
        <v>514</v>
      </c>
      <c r="E11" s="285"/>
      <c r="F11" s="291"/>
      <c r="G11" s="291"/>
      <c r="H11" s="291"/>
      <c r="I11" s="291"/>
      <c r="J11" s="291"/>
      <c r="K11" s="291"/>
      <c r="L11" s="291"/>
      <c r="M11" s="291"/>
      <c r="N11" s="291"/>
    </row>
    <row r="12" spans="1:20" s="281" customFormat="1" ht="8.25" customHeight="1" x14ac:dyDescent="0.2">
      <c r="A12" s="290"/>
      <c r="F12" s="287"/>
      <c r="G12" s="287"/>
      <c r="H12" s="287"/>
      <c r="I12" s="287"/>
      <c r="J12" s="287"/>
      <c r="K12" s="287"/>
      <c r="L12" s="287"/>
      <c r="M12" s="287"/>
      <c r="N12" s="287"/>
    </row>
    <row r="13" spans="1:20" s="281" customFormat="1" x14ac:dyDescent="0.2">
      <c r="A13" s="482"/>
      <c r="B13" s="482"/>
      <c r="C13" s="482"/>
      <c r="D13" s="482"/>
      <c r="E13" s="482"/>
      <c r="F13" s="482"/>
      <c r="G13" s="482"/>
      <c r="H13" s="482"/>
      <c r="I13" s="482"/>
      <c r="J13" s="482"/>
      <c r="K13" s="482"/>
      <c r="L13" s="482"/>
      <c r="M13" s="482"/>
      <c r="N13" s="482"/>
      <c r="S13" s="284" t="s">
        <v>509</v>
      </c>
    </row>
    <row r="14" spans="1:20" s="281" customFormat="1" x14ac:dyDescent="0.2">
      <c r="A14" s="483" t="s">
        <v>515</v>
      </c>
      <c r="B14" s="483"/>
      <c r="C14" s="483"/>
      <c r="D14" s="483"/>
      <c r="E14" s="483"/>
      <c r="F14" s="483"/>
      <c r="G14" s="483"/>
      <c r="H14" s="483"/>
      <c r="I14" s="483"/>
      <c r="J14" s="483"/>
      <c r="K14" s="483"/>
      <c r="L14" s="483"/>
      <c r="M14" s="483"/>
      <c r="N14" s="483"/>
    </row>
    <row r="15" spans="1:20" s="281" customFormat="1" ht="8.25" customHeight="1" x14ac:dyDescent="0.2">
      <c r="A15" s="292"/>
      <c r="B15" s="292"/>
      <c r="C15" s="292"/>
      <c r="D15" s="292"/>
      <c r="E15" s="292"/>
      <c r="F15" s="292"/>
      <c r="G15" s="292"/>
      <c r="H15" s="292"/>
      <c r="I15" s="292"/>
      <c r="J15" s="292"/>
      <c r="K15" s="292"/>
      <c r="L15" s="292"/>
      <c r="M15" s="292"/>
      <c r="N15" s="292"/>
    </row>
    <row r="16" spans="1:20" s="281" customFormat="1" x14ac:dyDescent="0.2">
      <c r="A16" s="482" t="s">
        <v>516</v>
      </c>
      <c r="B16" s="482"/>
      <c r="C16" s="482"/>
      <c r="D16" s="482"/>
      <c r="E16" s="482"/>
      <c r="F16" s="482"/>
      <c r="G16" s="482"/>
      <c r="H16" s="482"/>
      <c r="I16" s="482"/>
      <c r="J16" s="482"/>
      <c r="K16" s="482"/>
      <c r="L16" s="482"/>
      <c r="M16" s="482"/>
      <c r="N16" s="482"/>
      <c r="T16" s="284" t="s">
        <v>509</v>
      </c>
    </row>
    <row r="17" spans="1:21" s="281" customFormat="1" x14ac:dyDescent="0.2">
      <c r="A17" s="483" t="s">
        <v>517</v>
      </c>
      <c r="B17" s="483"/>
      <c r="C17" s="483"/>
      <c r="D17" s="483"/>
      <c r="E17" s="483"/>
      <c r="F17" s="483"/>
      <c r="G17" s="483"/>
      <c r="H17" s="483"/>
      <c r="I17" s="483"/>
      <c r="J17" s="483"/>
      <c r="K17" s="483"/>
      <c r="L17" s="483"/>
      <c r="M17" s="483"/>
      <c r="N17" s="483"/>
    </row>
    <row r="18" spans="1:21" s="281" customFormat="1" ht="24" customHeight="1" x14ac:dyDescent="0.25">
      <c r="A18" s="484" t="s">
        <v>518</v>
      </c>
      <c r="B18" s="484"/>
      <c r="C18" s="484"/>
      <c r="D18" s="484"/>
      <c r="E18" s="484"/>
      <c r="F18" s="484"/>
      <c r="G18" s="484"/>
      <c r="H18" s="484"/>
      <c r="I18" s="484"/>
      <c r="J18" s="484"/>
      <c r="K18" s="484"/>
      <c r="L18" s="484"/>
      <c r="M18" s="484"/>
      <c r="N18" s="484"/>
    </row>
    <row r="19" spans="1:21" s="281" customFormat="1" ht="8.25" customHeight="1" x14ac:dyDescent="0.25">
      <c r="A19" s="293"/>
      <c r="B19" s="293"/>
      <c r="C19" s="293"/>
      <c r="D19" s="293"/>
      <c r="E19" s="293"/>
      <c r="F19" s="293"/>
      <c r="G19" s="293"/>
      <c r="H19" s="293"/>
      <c r="I19" s="293"/>
      <c r="J19" s="293"/>
      <c r="K19" s="293"/>
      <c r="L19" s="293"/>
      <c r="M19" s="293"/>
      <c r="N19" s="293"/>
    </row>
    <row r="20" spans="1:21" s="281" customFormat="1" x14ac:dyDescent="0.2">
      <c r="A20" s="488" t="s">
        <v>442</v>
      </c>
      <c r="B20" s="488"/>
      <c r="C20" s="488"/>
      <c r="D20" s="488"/>
      <c r="E20" s="488"/>
      <c r="F20" s="488"/>
      <c r="G20" s="488"/>
      <c r="H20" s="488"/>
      <c r="I20" s="488"/>
      <c r="J20" s="488"/>
      <c r="K20" s="488"/>
      <c r="L20" s="488"/>
      <c r="M20" s="488"/>
      <c r="N20" s="488"/>
      <c r="U20" s="284" t="s">
        <v>519</v>
      </c>
    </row>
    <row r="21" spans="1:21" s="281" customFormat="1" ht="13.5" customHeight="1" x14ac:dyDescent="0.2">
      <c r="A21" s="483" t="s">
        <v>520</v>
      </c>
      <c r="B21" s="483"/>
      <c r="C21" s="483"/>
      <c r="D21" s="483"/>
      <c r="E21" s="483"/>
      <c r="F21" s="483"/>
      <c r="G21" s="483"/>
      <c r="H21" s="483"/>
      <c r="I21" s="483"/>
      <c r="J21" s="483"/>
      <c r="K21" s="483"/>
      <c r="L21" s="483"/>
      <c r="M21" s="483"/>
      <c r="N21" s="483"/>
    </row>
    <row r="22" spans="1:21" s="281" customFormat="1" ht="15" customHeight="1" x14ac:dyDescent="0.2">
      <c r="A22" s="281" t="s">
        <v>521</v>
      </c>
      <c r="B22" s="294" t="s">
        <v>522</v>
      </c>
      <c r="C22" s="281" t="s">
        <v>523</v>
      </c>
      <c r="F22" s="284"/>
      <c r="G22" s="284"/>
      <c r="H22" s="284"/>
      <c r="I22" s="284"/>
      <c r="J22" s="284"/>
      <c r="K22" s="284"/>
      <c r="L22" s="284"/>
      <c r="M22" s="284"/>
      <c r="N22" s="284"/>
    </row>
    <row r="23" spans="1:21" s="281" customFormat="1" ht="18" customHeight="1" x14ac:dyDescent="0.2">
      <c r="A23" s="281" t="s">
        <v>524</v>
      </c>
      <c r="B23" s="488"/>
      <c r="C23" s="488"/>
      <c r="D23" s="488"/>
      <c r="E23" s="488"/>
      <c r="F23" s="488"/>
      <c r="G23" s="284"/>
      <c r="H23" s="284"/>
      <c r="I23" s="284"/>
      <c r="J23" s="284"/>
      <c r="K23" s="284"/>
      <c r="L23" s="284"/>
      <c r="M23" s="284"/>
      <c r="N23" s="284"/>
    </row>
    <row r="24" spans="1:21" s="281" customFormat="1" x14ac:dyDescent="0.2">
      <c r="B24" s="489" t="s">
        <v>525</v>
      </c>
      <c r="C24" s="489"/>
      <c r="D24" s="489"/>
      <c r="E24" s="489"/>
      <c r="F24" s="489"/>
      <c r="G24" s="295"/>
      <c r="H24" s="295"/>
      <c r="I24" s="295"/>
      <c r="J24" s="295"/>
      <c r="K24" s="295"/>
      <c r="L24" s="295"/>
      <c r="M24" s="296"/>
      <c r="N24" s="295"/>
    </row>
    <row r="25" spans="1:21" s="281" customFormat="1" ht="9.75" customHeight="1" x14ac:dyDescent="0.2">
      <c r="D25" s="297"/>
      <c r="E25" s="297"/>
      <c r="F25" s="297"/>
      <c r="G25" s="297"/>
      <c r="H25" s="297"/>
      <c r="I25" s="297"/>
      <c r="J25" s="297"/>
      <c r="K25" s="297"/>
      <c r="L25" s="297"/>
      <c r="M25" s="295"/>
      <c r="N25" s="295"/>
    </row>
    <row r="26" spans="1:21" s="281" customFormat="1" x14ac:dyDescent="0.2">
      <c r="A26" s="298" t="s">
        <v>526</v>
      </c>
      <c r="D26" s="285"/>
      <c r="F26" s="299"/>
      <c r="G26" s="299"/>
      <c r="H26" s="299"/>
      <c r="I26" s="299"/>
      <c r="J26" s="299"/>
      <c r="K26" s="299"/>
      <c r="L26" s="299"/>
      <c r="M26" s="299"/>
      <c r="N26" s="299"/>
    </row>
    <row r="27" spans="1:21" s="281" customFormat="1" ht="9.75" customHeight="1" x14ac:dyDescent="0.2">
      <c r="D27" s="299"/>
      <c r="E27" s="299"/>
      <c r="F27" s="299"/>
      <c r="G27" s="299"/>
      <c r="H27" s="299"/>
      <c r="I27" s="299"/>
      <c r="J27" s="299"/>
      <c r="K27" s="299"/>
      <c r="L27" s="299"/>
      <c r="M27" s="299"/>
      <c r="N27" s="299"/>
    </row>
    <row r="28" spans="1:21" s="281" customFormat="1" ht="12.75" customHeight="1" x14ac:dyDescent="0.2">
      <c r="A28" s="298" t="s">
        <v>527</v>
      </c>
      <c r="C28" s="300">
        <v>858.52</v>
      </c>
      <c r="D28" s="301" t="s">
        <v>528</v>
      </c>
      <c r="E28" s="290" t="s">
        <v>529</v>
      </c>
      <c r="L28" s="302"/>
      <c r="M28" s="302"/>
    </row>
    <row r="29" spans="1:21" s="281" customFormat="1" ht="12.75" customHeight="1" x14ac:dyDescent="0.2">
      <c r="B29" s="281" t="s">
        <v>530</v>
      </c>
      <c r="C29" s="303"/>
      <c r="D29" s="304"/>
      <c r="E29" s="290"/>
    </row>
    <row r="30" spans="1:21" s="281" customFormat="1" ht="12.75" customHeight="1" x14ac:dyDescent="0.2">
      <c r="B30" s="281" t="s">
        <v>531</v>
      </c>
      <c r="C30" s="300">
        <v>0</v>
      </c>
      <c r="D30" s="301" t="s">
        <v>532</v>
      </c>
      <c r="E30" s="290" t="s">
        <v>529</v>
      </c>
      <c r="G30" s="281" t="s">
        <v>533</v>
      </c>
      <c r="L30" s="300">
        <v>14.12</v>
      </c>
      <c r="M30" s="301" t="s">
        <v>534</v>
      </c>
      <c r="N30" s="290" t="s">
        <v>529</v>
      </c>
    </row>
    <row r="31" spans="1:21" s="281" customFormat="1" ht="12.75" customHeight="1" x14ac:dyDescent="0.2">
      <c r="B31" s="281" t="s">
        <v>535</v>
      </c>
      <c r="C31" s="300">
        <v>65.19</v>
      </c>
      <c r="D31" s="305" t="s">
        <v>536</v>
      </c>
      <c r="E31" s="290" t="s">
        <v>529</v>
      </c>
      <c r="G31" s="281" t="s">
        <v>537</v>
      </c>
      <c r="L31" s="306"/>
      <c r="M31" s="306">
        <v>59.97</v>
      </c>
      <c r="N31" s="290" t="s">
        <v>538</v>
      </c>
    </row>
    <row r="32" spans="1:21" s="281" customFormat="1" ht="12.75" customHeight="1" x14ac:dyDescent="0.2">
      <c r="B32" s="281" t="s">
        <v>539</v>
      </c>
      <c r="C32" s="300">
        <v>793.33</v>
      </c>
      <c r="D32" s="305" t="s">
        <v>540</v>
      </c>
      <c r="E32" s="290" t="s">
        <v>529</v>
      </c>
      <c r="G32" s="281" t="s">
        <v>541</v>
      </c>
      <c r="L32" s="306"/>
      <c r="M32" s="306">
        <v>7.96</v>
      </c>
      <c r="N32" s="290" t="s">
        <v>538</v>
      </c>
    </row>
    <row r="33" spans="1:26" s="281" customFormat="1" ht="12.75" customHeight="1" x14ac:dyDescent="0.2">
      <c r="B33" s="281" t="s">
        <v>542</v>
      </c>
      <c r="C33" s="300">
        <v>0</v>
      </c>
      <c r="D33" s="301" t="s">
        <v>532</v>
      </c>
      <c r="E33" s="290" t="s">
        <v>529</v>
      </c>
      <c r="G33" s="281" t="s">
        <v>543</v>
      </c>
      <c r="L33" s="490"/>
      <c r="M33" s="490"/>
    </row>
    <row r="34" spans="1:26" s="281" customFormat="1" ht="9.75" customHeight="1" x14ac:dyDescent="0.2">
      <c r="A34" s="307"/>
    </row>
    <row r="35" spans="1:26" s="281" customFormat="1" ht="36" customHeight="1" x14ac:dyDescent="0.2">
      <c r="A35" s="491" t="s">
        <v>544</v>
      </c>
      <c r="B35" s="491" t="s">
        <v>545</v>
      </c>
      <c r="C35" s="491" t="s">
        <v>546</v>
      </c>
      <c r="D35" s="491"/>
      <c r="E35" s="491"/>
      <c r="F35" s="491" t="s">
        <v>547</v>
      </c>
      <c r="G35" s="491" t="s">
        <v>23</v>
      </c>
      <c r="H35" s="491"/>
      <c r="I35" s="491"/>
      <c r="J35" s="491" t="s">
        <v>548</v>
      </c>
      <c r="K35" s="491"/>
      <c r="L35" s="491"/>
      <c r="M35" s="491" t="s">
        <v>549</v>
      </c>
      <c r="N35" s="491" t="s">
        <v>550</v>
      </c>
    </row>
    <row r="36" spans="1:26" s="281" customFormat="1" ht="36.75" customHeight="1" x14ac:dyDescent="0.2">
      <c r="A36" s="491"/>
      <c r="B36" s="491"/>
      <c r="C36" s="491"/>
      <c r="D36" s="491"/>
      <c r="E36" s="491"/>
      <c r="F36" s="491"/>
      <c r="G36" s="491"/>
      <c r="H36" s="491"/>
      <c r="I36" s="491"/>
      <c r="J36" s="491"/>
      <c r="K36" s="491"/>
      <c r="L36" s="491"/>
      <c r="M36" s="491"/>
      <c r="N36" s="491"/>
    </row>
    <row r="37" spans="1:26" s="281" customFormat="1" ht="45" x14ac:dyDescent="0.2">
      <c r="A37" s="491"/>
      <c r="B37" s="491"/>
      <c r="C37" s="491"/>
      <c r="D37" s="491"/>
      <c r="E37" s="491"/>
      <c r="F37" s="491"/>
      <c r="G37" s="308" t="s">
        <v>551</v>
      </c>
      <c r="H37" s="308" t="s">
        <v>552</v>
      </c>
      <c r="I37" s="308" t="s">
        <v>553</v>
      </c>
      <c r="J37" s="308" t="s">
        <v>551</v>
      </c>
      <c r="K37" s="308" t="s">
        <v>552</v>
      </c>
      <c r="L37" s="308" t="s">
        <v>554</v>
      </c>
      <c r="M37" s="491"/>
      <c r="N37" s="491"/>
    </row>
    <row r="38" spans="1:26" s="281" customFormat="1" x14ac:dyDescent="0.2">
      <c r="A38" s="309">
        <v>1</v>
      </c>
      <c r="B38" s="309">
        <v>2</v>
      </c>
      <c r="C38" s="492">
        <v>3</v>
      </c>
      <c r="D38" s="492"/>
      <c r="E38" s="492"/>
      <c r="F38" s="309">
        <v>4</v>
      </c>
      <c r="G38" s="309">
        <v>5</v>
      </c>
      <c r="H38" s="309">
        <v>6</v>
      </c>
      <c r="I38" s="309">
        <v>7</v>
      </c>
      <c r="J38" s="309">
        <v>8</v>
      </c>
      <c r="K38" s="309">
        <v>9</v>
      </c>
      <c r="L38" s="309">
        <v>10</v>
      </c>
      <c r="M38" s="309">
        <v>11</v>
      </c>
      <c r="N38" s="309">
        <v>12</v>
      </c>
    </row>
    <row r="39" spans="1:26" s="281" customFormat="1" ht="12" x14ac:dyDescent="0.2">
      <c r="A39" s="493" t="s">
        <v>555</v>
      </c>
      <c r="B39" s="494"/>
      <c r="C39" s="494"/>
      <c r="D39" s="494"/>
      <c r="E39" s="494"/>
      <c r="F39" s="494"/>
      <c r="G39" s="494"/>
      <c r="H39" s="494"/>
      <c r="I39" s="494"/>
      <c r="J39" s="494"/>
      <c r="K39" s="494"/>
      <c r="L39" s="494"/>
      <c r="M39" s="494"/>
      <c r="N39" s="495"/>
      <c r="V39" s="310" t="s">
        <v>555</v>
      </c>
    </row>
    <row r="40" spans="1:26" s="281" customFormat="1" ht="26.25" customHeight="1" x14ac:dyDescent="0.2">
      <c r="A40" s="311" t="s">
        <v>65</v>
      </c>
      <c r="B40" s="312" t="s">
        <v>556</v>
      </c>
      <c r="C40" s="496" t="s">
        <v>557</v>
      </c>
      <c r="D40" s="496"/>
      <c r="E40" s="496"/>
      <c r="F40" s="313" t="s">
        <v>558</v>
      </c>
      <c r="G40" s="313"/>
      <c r="H40" s="313"/>
      <c r="I40" s="313" t="s">
        <v>559</v>
      </c>
      <c r="J40" s="314"/>
      <c r="K40" s="313"/>
      <c r="L40" s="314"/>
      <c r="M40" s="313"/>
      <c r="N40" s="315"/>
      <c r="V40" s="310"/>
      <c r="W40" s="316" t="s">
        <v>557</v>
      </c>
    </row>
    <row r="41" spans="1:26" s="281" customFormat="1" ht="12" x14ac:dyDescent="0.2">
      <c r="A41" s="317"/>
      <c r="B41" s="318" t="s">
        <v>65</v>
      </c>
      <c r="C41" s="481" t="s">
        <v>560</v>
      </c>
      <c r="D41" s="481"/>
      <c r="E41" s="481"/>
      <c r="F41" s="319"/>
      <c r="G41" s="319"/>
      <c r="H41" s="319"/>
      <c r="I41" s="319"/>
      <c r="J41" s="320">
        <v>638.4</v>
      </c>
      <c r="K41" s="319"/>
      <c r="L41" s="320">
        <v>38.299999999999997</v>
      </c>
      <c r="M41" s="319" t="s">
        <v>561</v>
      </c>
      <c r="N41" s="321">
        <v>747</v>
      </c>
      <c r="V41" s="310"/>
      <c r="W41" s="316"/>
      <c r="X41" s="284" t="s">
        <v>560</v>
      </c>
    </row>
    <row r="42" spans="1:26" s="281" customFormat="1" ht="12" x14ac:dyDescent="0.2">
      <c r="A42" s="317"/>
      <c r="B42" s="318" t="s">
        <v>63</v>
      </c>
      <c r="C42" s="481" t="s">
        <v>562</v>
      </c>
      <c r="D42" s="481"/>
      <c r="E42" s="481"/>
      <c r="F42" s="319"/>
      <c r="G42" s="319"/>
      <c r="H42" s="319"/>
      <c r="I42" s="319"/>
      <c r="J42" s="320">
        <v>157.99</v>
      </c>
      <c r="K42" s="319"/>
      <c r="L42" s="320">
        <v>9.48</v>
      </c>
      <c r="M42" s="319"/>
      <c r="N42" s="321"/>
      <c r="V42" s="310"/>
      <c r="W42" s="316"/>
      <c r="X42" s="284" t="s">
        <v>562</v>
      </c>
    </row>
    <row r="43" spans="1:26" s="281" customFormat="1" ht="12" x14ac:dyDescent="0.2">
      <c r="A43" s="317"/>
      <c r="B43" s="318" t="s">
        <v>62</v>
      </c>
      <c r="C43" s="481" t="s">
        <v>563</v>
      </c>
      <c r="D43" s="481"/>
      <c r="E43" s="481"/>
      <c r="F43" s="319"/>
      <c r="G43" s="319"/>
      <c r="H43" s="319"/>
      <c r="I43" s="319"/>
      <c r="J43" s="320">
        <v>72.81</v>
      </c>
      <c r="K43" s="319"/>
      <c r="L43" s="320">
        <v>4.37</v>
      </c>
      <c r="M43" s="319" t="s">
        <v>561</v>
      </c>
      <c r="N43" s="321">
        <v>85</v>
      </c>
      <c r="V43" s="310"/>
      <c r="W43" s="316"/>
      <c r="X43" s="284" t="s">
        <v>563</v>
      </c>
    </row>
    <row r="44" spans="1:26" s="281" customFormat="1" ht="12" x14ac:dyDescent="0.2">
      <c r="A44" s="317"/>
      <c r="B44" s="318" t="s">
        <v>61</v>
      </c>
      <c r="C44" s="481" t="s">
        <v>564</v>
      </c>
      <c r="D44" s="481"/>
      <c r="E44" s="481"/>
      <c r="F44" s="319"/>
      <c r="G44" s="319"/>
      <c r="H44" s="319"/>
      <c r="I44" s="319"/>
      <c r="J44" s="320">
        <v>145.25</v>
      </c>
      <c r="K44" s="319"/>
      <c r="L44" s="320">
        <v>8.7200000000000006</v>
      </c>
      <c r="M44" s="319"/>
      <c r="N44" s="321"/>
      <c r="V44" s="310"/>
      <c r="W44" s="316"/>
      <c r="X44" s="284" t="s">
        <v>564</v>
      </c>
    </row>
    <row r="45" spans="1:26" s="281" customFormat="1" ht="12" x14ac:dyDescent="0.2">
      <c r="A45" s="317"/>
      <c r="B45" s="318"/>
      <c r="C45" s="481" t="s">
        <v>565</v>
      </c>
      <c r="D45" s="481"/>
      <c r="E45" s="481"/>
      <c r="F45" s="319" t="s">
        <v>566</v>
      </c>
      <c r="G45" s="319" t="s">
        <v>567</v>
      </c>
      <c r="H45" s="319"/>
      <c r="I45" s="319" t="s">
        <v>568</v>
      </c>
      <c r="J45" s="320"/>
      <c r="K45" s="319"/>
      <c r="L45" s="320"/>
      <c r="M45" s="319"/>
      <c r="N45" s="321"/>
      <c r="V45" s="310"/>
      <c r="W45" s="316"/>
      <c r="Y45" s="284" t="s">
        <v>565</v>
      </c>
    </row>
    <row r="46" spans="1:26" s="281" customFormat="1" ht="12" x14ac:dyDescent="0.2">
      <c r="A46" s="317"/>
      <c r="B46" s="318"/>
      <c r="C46" s="481" t="s">
        <v>569</v>
      </c>
      <c r="D46" s="481"/>
      <c r="E46" s="481"/>
      <c r="F46" s="319" t="s">
        <v>566</v>
      </c>
      <c r="G46" s="319" t="s">
        <v>570</v>
      </c>
      <c r="H46" s="319"/>
      <c r="I46" s="319" t="s">
        <v>571</v>
      </c>
      <c r="J46" s="320"/>
      <c r="K46" s="319"/>
      <c r="L46" s="320"/>
      <c r="M46" s="319"/>
      <c r="N46" s="321"/>
      <c r="V46" s="310"/>
      <c r="W46" s="316"/>
      <c r="Y46" s="284" t="s">
        <v>569</v>
      </c>
    </row>
    <row r="47" spans="1:26" s="281" customFormat="1" ht="12" x14ac:dyDescent="0.2">
      <c r="A47" s="317"/>
      <c r="B47" s="318"/>
      <c r="C47" s="497" t="s">
        <v>572</v>
      </c>
      <c r="D47" s="497"/>
      <c r="E47" s="497"/>
      <c r="F47" s="322"/>
      <c r="G47" s="322"/>
      <c r="H47" s="322"/>
      <c r="I47" s="322"/>
      <c r="J47" s="323">
        <v>941.64</v>
      </c>
      <c r="K47" s="322"/>
      <c r="L47" s="323">
        <v>56.5</v>
      </c>
      <c r="M47" s="322"/>
      <c r="N47" s="324"/>
      <c r="V47" s="310"/>
      <c r="W47" s="316"/>
      <c r="Z47" s="284" t="s">
        <v>572</v>
      </c>
    </row>
    <row r="48" spans="1:26" s="281" customFormat="1" ht="12" x14ac:dyDescent="0.2">
      <c r="A48" s="317"/>
      <c r="B48" s="318"/>
      <c r="C48" s="481" t="s">
        <v>573</v>
      </c>
      <c r="D48" s="481"/>
      <c r="E48" s="481"/>
      <c r="F48" s="319"/>
      <c r="G48" s="319"/>
      <c r="H48" s="319"/>
      <c r="I48" s="319"/>
      <c r="J48" s="320"/>
      <c r="K48" s="319"/>
      <c r="L48" s="320">
        <v>42.67</v>
      </c>
      <c r="M48" s="319"/>
      <c r="N48" s="321">
        <v>832</v>
      </c>
      <c r="V48" s="310"/>
      <c r="W48" s="316"/>
      <c r="Y48" s="284" t="s">
        <v>573</v>
      </c>
    </row>
    <row r="49" spans="1:27" s="281" customFormat="1" ht="22.5" x14ac:dyDescent="0.2">
      <c r="A49" s="317"/>
      <c r="B49" s="318" t="s">
        <v>574</v>
      </c>
      <c r="C49" s="481" t="s">
        <v>575</v>
      </c>
      <c r="D49" s="481"/>
      <c r="E49" s="481"/>
      <c r="F49" s="319" t="s">
        <v>496</v>
      </c>
      <c r="G49" s="319" t="s">
        <v>576</v>
      </c>
      <c r="H49" s="319"/>
      <c r="I49" s="319" t="s">
        <v>576</v>
      </c>
      <c r="J49" s="320"/>
      <c r="K49" s="319"/>
      <c r="L49" s="320">
        <v>41.39</v>
      </c>
      <c r="M49" s="319"/>
      <c r="N49" s="321">
        <v>807</v>
      </c>
      <c r="V49" s="310"/>
      <c r="W49" s="316"/>
      <c r="Y49" s="284" t="s">
        <v>575</v>
      </c>
    </row>
    <row r="50" spans="1:27" s="281" customFormat="1" ht="22.5" x14ac:dyDescent="0.2">
      <c r="A50" s="317"/>
      <c r="B50" s="318" t="s">
        <v>577</v>
      </c>
      <c r="C50" s="481" t="s">
        <v>578</v>
      </c>
      <c r="D50" s="481"/>
      <c r="E50" s="481"/>
      <c r="F50" s="319" t="s">
        <v>496</v>
      </c>
      <c r="G50" s="319" t="s">
        <v>579</v>
      </c>
      <c r="H50" s="319"/>
      <c r="I50" s="319" t="s">
        <v>579</v>
      </c>
      <c r="J50" s="320"/>
      <c r="K50" s="319"/>
      <c r="L50" s="320">
        <v>21.76</v>
      </c>
      <c r="M50" s="319"/>
      <c r="N50" s="321">
        <v>424</v>
      </c>
      <c r="V50" s="310"/>
      <c r="W50" s="316"/>
      <c r="Y50" s="284" t="s">
        <v>578</v>
      </c>
    </row>
    <row r="51" spans="1:27" s="281" customFormat="1" ht="12" x14ac:dyDescent="0.2">
      <c r="A51" s="325"/>
      <c r="B51" s="326"/>
      <c r="C51" s="496" t="s">
        <v>580</v>
      </c>
      <c r="D51" s="496"/>
      <c r="E51" s="496"/>
      <c r="F51" s="313"/>
      <c r="G51" s="313"/>
      <c r="H51" s="313"/>
      <c r="I51" s="313"/>
      <c r="J51" s="314"/>
      <c r="K51" s="313"/>
      <c r="L51" s="314">
        <v>119.65</v>
      </c>
      <c r="M51" s="322"/>
      <c r="N51" s="315"/>
      <c r="V51" s="310"/>
      <c r="W51" s="316"/>
      <c r="AA51" s="316" t="s">
        <v>580</v>
      </c>
    </row>
    <row r="52" spans="1:27" s="281" customFormat="1" ht="22.5" x14ac:dyDescent="0.2">
      <c r="A52" s="311" t="s">
        <v>63</v>
      </c>
      <c r="B52" s="312" t="s">
        <v>581</v>
      </c>
      <c r="C52" s="496" t="s">
        <v>582</v>
      </c>
      <c r="D52" s="496"/>
      <c r="E52" s="496"/>
      <c r="F52" s="313" t="s">
        <v>583</v>
      </c>
      <c r="G52" s="313"/>
      <c r="H52" s="313"/>
      <c r="I52" s="313" t="s">
        <v>584</v>
      </c>
      <c r="J52" s="314"/>
      <c r="K52" s="313"/>
      <c r="L52" s="314"/>
      <c r="M52" s="313"/>
      <c r="N52" s="315"/>
      <c r="V52" s="310"/>
      <c r="W52" s="316" t="s">
        <v>582</v>
      </c>
      <c r="AA52" s="316"/>
    </row>
    <row r="53" spans="1:27" s="281" customFormat="1" ht="12" x14ac:dyDescent="0.2">
      <c r="A53" s="317"/>
      <c r="B53" s="318" t="s">
        <v>65</v>
      </c>
      <c r="C53" s="481" t="s">
        <v>560</v>
      </c>
      <c r="D53" s="481"/>
      <c r="E53" s="481"/>
      <c r="F53" s="319"/>
      <c r="G53" s="319"/>
      <c r="H53" s="319"/>
      <c r="I53" s="319"/>
      <c r="J53" s="320">
        <v>127.22</v>
      </c>
      <c r="K53" s="319"/>
      <c r="L53" s="320">
        <v>76.33</v>
      </c>
      <c r="M53" s="319" t="s">
        <v>561</v>
      </c>
      <c r="N53" s="321">
        <v>1488</v>
      </c>
      <c r="V53" s="310"/>
      <c r="W53" s="316"/>
      <c r="X53" s="284" t="s">
        <v>560</v>
      </c>
      <c r="AA53" s="316"/>
    </row>
    <row r="54" spans="1:27" s="281" customFormat="1" ht="12" x14ac:dyDescent="0.2">
      <c r="A54" s="317"/>
      <c r="B54" s="318" t="s">
        <v>63</v>
      </c>
      <c r="C54" s="481" t="s">
        <v>562</v>
      </c>
      <c r="D54" s="481"/>
      <c r="E54" s="481"/>
      <c r="F54" s="319"/>
      <c r="G54" s="319"/>
      <c r="H54" s="319"/>
      <c r="I54" s="319"/>
      <c r="J54" s="320">
        <v>57.77</v>
      </c>
      <c r="K54" s="319"/>
      <c r="L54" s="320">
        <v>34.659999999999997</v>
      </c>
      <c r="M54" s="319"/>
      <c r="N54" s="321"/>
      <c r="V54" s="310"/>
      <c r="W54" s="316"/>
      <c r="X54" s="284" t="s">
        <v>562</v>
      </c>
      <c r="AA54" s="316"/>
    </row>
    <row r="55" spans="1:27" s="281" customFormat="1" ht="12" x14ac:dyDescent="0.2">
      <c r="A55" s="317"/>
      <c r="B55" s="318" t="s">
        <v>62</v>
      </c>
      <c r="C55" s="481" t="s">
        <v>563</v>
      </c>
      <c r="D55" s="481"/>
      <c r="E55" s="481"/>
      <c r="F55" s="319"/>
      <c r="G55" s="319"/>
      <c r="H55" s="319"/>
      <c r="I55" s="319"/>
      <c r="J55" s="320">
        <v>3.1</v>
      </c>
      <c r="K55" s="319"/>
      <c r="L55" s="320">
        <v>1.86</v>
      </c>
      <c r="M55" s="319" t="s">
        <v>561</v>
      </c>
      <c r="N55" s="321">
        <v>36</v>
      </c>
      <c r="V55" s="310"/>
      <c r="W55" s="316"/>
      <c r="X55" s="284" t="s">
        <v>563</v>
      </c>
      <c r="AA55" s="316"/>
    </row>
    <row r="56" spans="1:27" s="281" customFormat="1" ht="12" x14ac:dyDescent="0.2">
      <c r="A56" s="317"/>
      <c r="B56" s="318" t="s">
        <v>61</v>
      </c>
      <c r="C56" s="481" t="s">
        <v>564</v>
      </c>
      <c r="D56" s="481"/>
      <c r="E56" s="481"/>
      <c r="F56" s="319"/>
      <c r="G56" s="319"/>
      <c r="H56" s="319"/>
      <c r="I56" s="319"/>
      <c r="J56" s="320">
        <v>28.84</v>
      </c>
      <c r="K56" s="319"/>
      <c r="L56" s="320">
        <v>17.3</v>
      </c>
      <c r="M56" s="319"/>
      <c r="N56" s="321"/>
      <c r="V56" s="310"/>
      <c r="W56" s="316"/>
      <c r="X56" s="284" t="s">
        <v>564</v>
      </c>
      <c r="AA56" s="316"/>
    </row>
    <row r="57" spans="1:27" s="281" customFormat="1" ht="12" x14ac:dyDescent="0.2">
      <c r="A57" s="317"/>
      <c r="B57" s="318"/>
      <c r="C57" s="481" t="s">
        <v>565</v>
      </c>
      <c r="D57" s="481"/>
      <c r="E57" s="481"/>
      <c r="F57" s="319" t="s">
        <v>566</v>
      </c>
      <c r="G57" s="319" t="s">
        <v>585</v>
      </c>
      <c r="H57" s="319"/>
      <c r="I57" s="319" t="s">
        <v>586</v>
      </c>
      <c r="J57" s="320"/>
      <c r="K57" s="319"/>
      <c r="L57" s="320"/>
      <c r="M57" s="319"/>
      <c r="N57" s="321"/>
      <c r="V57" s="310"/>
      <c r="W57" s="316"/>
      <c r="Y57" s="284" t="s">
        <v>565</v>
      </c>
      <c r="AA57" s="316"/>
    </row>
    <row r="58" spans="1:27" s="281" customFormat="1" ht="12" x14ac:dyDescent="0.2">
      <c r="A58" s="317"/>
      <c r="B58" s="318"/>
      <c r="C58" s="481" t="s">
        <v>569</v>
      </c>
      <c r="D58" s="481"/>
      <c r="E58" s="481"/>
      <c r="F58" s="319" t="s">
        <v>566</v>
      </c>
      <c r="G58" s="319" t="s">
        <v>587</v>
      </c>
      <c r="H58" s="319"/>
      <c r="I58" s="319" t="s">
        <v>588</v>
      </c>
      <c r="J58" s="320"/>
      <c r="K58" s="319"/>
      <c r="L58" s="320"/>
      <c r="M58" s="319"/>
      <c r="N58" s="321"/>
      <c r="V58" s="310"/>
      <c r="W58" s="316"/>
      <c r="Y58" s="284" t="s">
        <v>569</v>
      </c>
      <c r="AA58" s="316"/>
    </row>
    <row r="59" spans="1:27" s="281" customFormat="1" ht="12" x14ac:dyDescent="0.2">
      <c r="A59" s="317"/>
      <c r="B59" s="318"/>
      <c r="C59" s="497" t="s">
        <v>572</v>
      </c>
      <c r="D59" s="497"/>
      <c r="E59" s="497"/>
      <c r="F59" s="322"/>
      <c r="G59" s="322"/>
      <c r="H59" s="322"/>
      <c r="I59" s="322"/>
      <c r="J59" s="323">
        <v>213.83</v>
      </c>
      <c r="K59" s="322"/>
      <c r="L59" s="323">
        <v>128.29</v>
      </c>
      <c r="M59" s="322"/>
      <c r="N59" s="324"/>
      <c r="V59" s="310"/>
      <c r="W59" s="316"/>
      <c r="Z59" s="284" t="s">
        <v>572</v>
      </c>
      <c r="AA59" s="316"/>
    </row>
    <row r="60" spans="1:27" s="281" customFormat="1" ht="12" x14ac:dyDescent="0.2">
      <c r="A60" s="317"/>
      <c r="B60" s="318"/>
      <c r="C60" s="481" t="s">
        <v>573</v>
      </c>
      <c r="D60" s="481"/>
      <c r="E60" s="481"/>
      <c r="F60" s="319"/>
      <c r="G60" s="319"/>
      <c r="H60" s="319"/>
      <c r="I60" s="319"/>
      <c r="J60" s="320"/>
      <c r="K60" s="319"/>
      <c r="L60" s="320">
        <v>78.19</v>
      </c>
      <c r="M60" s="319"/>
      <c r="N60" s="321">
        <v>1524</v>
      </c>
      <c r="V60" s="310"/>
      <c r="W60" s="316"/>
      <c r="Y60" s="284" t="s">
        <v>573</v>
      </c>
      <c r="AA60" s="316"/>
    </row>
    <row r="61" spans="1:27" s="281" customFormat="1" ht="22.5" x14ac:dyDescent="0.2">
      <c r="A61" s="317"/>
      <c r="B61" s="318" t="s">
        <v>574</v>
      </c>
      <c r="C61" s="481" t="s">
        <v>575</v>
      </c>
      <c r="D61" s="481"/>
      <c r="E61" s="481"/>
      <c r="F61" s="319" t="s">
        <v>496</v>
      </c>
      <c r="G61" s="319" t="s">
        <v>576</v>
      </c>
      <c r="H61" s="319"/>
      <c r="I61" s="319" t="s">
        <v>576</v>
      </c>
      <c r="J61" s="320"/>
      <c r="K61" s="319"/>
      <c r="L61" s="320">
        <v>75.84</v>
      </c>
      <c r="M61" s="319"/>
      <c r="N61" s="321">
        <v>1478</v>
      </c>
      <c r="V61" s="310"/>
      <c r="W61" s="316"/>
      <c r="Y61" s="284" t="s">
        <v>575</v>
      </c>
      <c r="AA61" s="316"/>
    </row>
    <row r="62" spans="1:27" s="281" customFormat="1" ht="22.5" x14ac:dyDescent="0.2">
      <c r="A62" s="317"/>
      <c r="B62" s="318" t="s">
        <v>577</v>
      </c>
      <c r="C62" s="481" t="s">
        <v>578</v>
      </c>
      <c r="D62" s="481"/>
      <c r="E62" s="481"/>
      <c r="F62" s="319" t="s">
        <v>496</v>
      </c>
      <c r="G62" s="319" t="s">
        <v>579</v>
      </c>
      <c r="H62" s="319"/>
      <c r="I62" s="319" t="s">
        <v>579</v>
      </c>
      <c r="J62" s="320"/>
      <c r="K62" s="319"/>
      <c r="L62" s="320">
        <v>39.880000000000003</v>
      </c>
      <c r="M62" s="319"/>
      <c r="N62" s="321">
        <v>777</v>
      </c>
      <c r="V62" s="310"/>
      <c r="W62" s="316"/>
      <c r="Y62" s="284" t="s">
        <v>578</v>
      </c>
      <c r="AA62" s="316"/>
    </row>
    <row r="63" spans="1:27" s="281" customFormat="1" ht="12" x14ac:dyDescent="0.2">
      <c r="A63" s="325"/>
      <c r="B63" s="326"/>
      <c r="C63" s="496" t="s">
        <v>580</v>
      </c>
      <c r="D63" s="496"/>
      <c r="E63" s="496"/>
      <c r="F63" s="313"/>
      <c r="G63" s="313"/>
      <c r="H63" s="313"/>
      <c r="I63" s="313"/>
      <c r="J63" s="314"/>
      <c r="K63" s="313"/>
      <c r="L63" s="314">
        <v>244.01</v>
      </c>
      <c r="M63" s="322"/>
      <c r="N63" s="315"/>
      <c r="V63" s="310"/>
      <c r="W63" s="316"/>
      <c r="AA63" s="316" t="s">
        <v>580</v>
      </c>
    </row>
    <row r="64" spans="1:27" s="281" customFormat="1" ht="22.5" x14ac:dyDescent="0.2">
      <c r="A64" s="311" t="s">
        <v>62</v>
      </c>
      <c r="B64" s="312" t="s">
        <v>589</v>
      </c>
      <c r="C64" s="496" t="s">
        <v>590</v>
      </c>
      <c r="D64" s="496"/>
      <c r="E64" s="496"/>
      <c r="F64" s="313" t="s">
        <v>558</v>
      </c>
      <c r="G64" s="313"/>
      <c r="H64" s="313"/>
      <c r="I64" s="313" t="s">
        <v>591</v>
      </c>
      <c r="J64" s="314"/>
      <c r="K64" s="313"/>
      <c r="L64" s="314"/>
      <c r="M64" s="313"/>
      <c r="N64" s="315"/>
      <c r="V64" s="310"/>
      <c r="W64" s="316" t="s">
        <v>590</v>
      </c>
      <c r="AA64" s="316"/>
    </row>
    <row r="65" spans="1:27" s="281" customFormat="1" ht="12" x14ac:dyDescent="0.2">
      <c r="A65" s="317"/>
      <c r="B65" s="318" t="s">
        <v>65</v>
      </c>
      <c r="C65" s="481" t="s">
        <v>560</v>
      </c>
      <c r="D65" s="481"/>
      <c r="E65" s="481"/>
      <c r="F65" s="319"/>
      <c r="G65" s="319"/>
      <c r="H65" s="319"/>
      <c r="I65" s="319"/>
      <c r="J65" s="320">
        <v>197.37</v>
      </c>
      <c r="K65" s="319"/>
      <c r="L65" s="320">
        <v>157.9</v>
      </c>
      <c r="M65" s="319" t="s">
        <v>561</v>
      </c>
      <c r="N65" s="321">
        <v>3079</v>
      </c>
      <c r="V65" s="310"/>
      <c r="W65" s="316"/>
      <c r="X65" s="284" t="s">
        <v>560</v>
      </c>
      <c r="AA65" s="316"/>
    </row>
    <row r="66" spans="1:27" s="281" customFormat="1" ht="12" x14ac:dyDescent="0.2">
      <c r="A66" s="317"/>
      <c r="B66" s="318" t="s">
        <v>63</v>
      </c>
      <c r="C66" s="481" t="s">
        <v>562</v>
      </c>
      <c r="D66" s="481"/>
      <c r="E66" s="481"/>
      <c r="F66" s="319"/>
      <c r="G66" s="319"/>
      <c r="H66" s="319"/>
      <c r="I66" s="319"/>
      <c r="J66" s="320">
        <v>77.510000000000005</v>
      </c>
      <c r="K66" s="319"/>
      <c r="L66" s="320">
        <v>62.01</v>
      </c>
      <c r="M66" s="319"/>
      <c r="N66" s="321"/>
      <c r="V66" s="310"/>
      <c r="W66" s="316"/>
      <c r="X66" s="284" t="s">
        <v>562</v>
      </c>
      <c r="AA66" s="316"/>
    </row>
    <row r="67" spans="1:27" s="281" customFormat="1" ht="12" x14ac:dyDescent="0.2">
      <c r="A67" s="317"/>
      <c r="B67" s="318" t="s">
        <v>62</v>
      </c>
      <c r="C67" s="481" t="s">
        <v>563</v>
      </c>
      <c r="D67" s="481"/>
      <c r="E67" s="481"/>
      <c r="F67" s="319"/>
      <c r="G67" s="319"/>
      <c r="H67" s="319"/>
      <c r="I67" s="319"/>
      <c r="J67" s="320">
        <v>3.59</v>
      </c>
      <c r="K67" s="319"/>
      <c r="L67" s="320">
        <v>2.87</v>
      </c>
      <c r="M67" s="319" t="s">
        <v>561</v>
      </c>
      <c r="N67" s="321">
        <v>56</v>
      </c>
      <c r="V67" s="310"/>
      <c r="W67" s="316"/>
      <c r="X67" s="284" t="s">
        <v>563</v>
      </c>
      <c r="AA67" s="316"/>
    </row>
    <row r="68" spans="1:27" s="281" customFormat="1" ht="12" x14ac:dyDescent="0.2">
      <c r="A68" s="317"/>
      <c r="B68" s="318" t="s">
        <v>61</v>
      </c>
      <c r="C68" s="481" t="s">
        <v>564</v>
      </c>
      <c r="D68" s="481"/>
      <c r="E68" s="481"/>
      <c r="F68" s="319"/>
      <c r="G68" s="319"/>
      <c r="H68" s="319"/>
      <c r="I68" s="319"/>
      <c r="J68" s="320">
        <v>48.89</v>
      </c>
      <c r="K68" s="319"/>
      <c r="L68" s="320">
        <v>39.11</v>
      </c>
      <c r="M68" s="319"/>
      <c r="N68" s="321"/>
      <c r="V68" s="310"/>
      <c r="W68" s="316"/>
      <c r="X68" s="284" t="s">
        <v>564</v>
      </c>
      <c r="AA68" s="316"/>
    </row>
    <row r="69" spans="1:27" s="281" customFormat="1" ht="12" x14ac:dyDescent="0.2">
      <c r="A69" s="317"/>
      <c r="B69" s="318"/>
      <c r="C69" s="481" t="s">
        <v>565</v>
      </c>
      <c r="D69" s="481"/>
      <c r="E69" s="481"/>
      <c r="F69" s="319" t="s">
        <v>566</v>
      </c>
      <c r="G69" s="319" t="s">
        <v>592</v>
      </c>
      <c r="H69" s="319"/>
      <c r="I69" s="319" t="s">
        <v>593</v>
      </c>
      <c r="J69" s="320"/>
      <c r="K69" s="319"/>
      <c r="L69" s="320"/>
      <c r="M69" s="319"/>
      <c r="N69" s="321"/>
      <c r="V69" s="310"/>
      <c r="W69" s="316"/>
      <c r="Y69" s="284" t="s">
        <v>565</v>
      </c>
      <c r="AA69" s="316"/>
    </row>
    <row r="70" spans="1:27" s="281" customFormat="1" ht="12" x14ac:dyDescent="0.2">
      <c r="A70" s="317"/>
      <c r="B70" s="318"/>
      <c r="C70" s="481" t="s">
        <v>569</v>
      </c>
      <c r="D70" s="481"/>
      <c r="E70" s="481"/>
      <c r="F70" s="319" t="s">
        <v>566</v>
      </c>
      <c r="G70" s="319" t="s">
        <v>594</v>
      </c>
      <c r="H70" s="319"/>
      <c r="I70" s="319" t="s">
        <v>595</v>
      </c>
      <c r="J70" s="320"/>
      <c r="K70" s="319"/>
      <c r="L70" s="320"/>
      <c r="M70" s="319"/>
      <c r="N70" s="321"/>
      <c r="V70" s="310"/>
      <c r="W70" s="316"/>
      <c r="Y70" s="284" t="s">
        <v>569</v>
      </c>
      <c r="AA70" s="316"/>
    </row>
    <row r="71" spans="1:27" s="281" customFormat="1" ht="12" x14ac:dyDescent="0.2">
      <c r="A71" s="317"/>
      <c r="B71" s="318"/>
      <c r="C71" s="497" t="s">
        <v>572</v>
      </c>
      <c r="D71" s="497"/>
      <c r="E71" s="497"/>
      <c r="F71" s="322"/>
      <c r="G71" s="322"/>
      <c r="H71" s="322"/>
      <c r="I71" s="322"/>
      <c r="J71" s="323">
        <v>323.77</v>
      </c>
      <c r="K71" s="322"/>
      <c r="L71" s="323">
        <v>259.02</v>
      </c>
      <c r="M71" s="322"/>
      <c r="N71" s="324"/>
      <c r="V71" s="310"/>
      <c r="W71" s="316"/>
      <c r="Z71" s="284" t="s">
        <v>572</v>
      </c>
      <c r="AA71" s="316"/>
    </row>
    <row r="72" spans="1:27" s="281" customFormat="1" ht="12" x14ac:dyDescent="0.2">
      <c r="A72" s="317"/>
      <c r="B72" s="318"/>
      <c r="C72" s="481" t="s">
        <v>573</v>
      </c>
      <c r="D72" s="481"/>
      <c r="E72" s="481"/>
      <c r="F72" s="319"/>
      <c r="G72" s="319"/>
      <c r="H72" s="319"/>
      <c r="I72" s="319"/>
      <c r="J72" s="320"/>
      <c r="K72" s="319"/>
      <c r="L72" s="320">
        <v>160.77000000000001</v>
      </c>
      <c r="M72" s="319"/>
      <c r="N72" s="321">
        <v>3135</v>
      </c>
      <c r="V72" s="310"/>
      <c r="W72" s="316"/>
      <c r="Y72" s="284" t="s">
        <v>573</v>
      </c>
      <c r="AA72" s="316"/>
    </row>
    <row r="73" spans="1:27" s="281" customFormat="1" ht="22.5" x14ac:dyDescent="0.2">
      <c r="A73" s="317"/>
      <c r="B73" s="318" t="s">
        <v>574</v>
      </c>
      <c r="C73" s="481" t="s">
        <v>575</v>
      </c>
      <c r="D73" s="481"/>
      <c r="E73" s="481"/>
      <c r="F73" s="319" t="s">
        <v>496</v>
      </c>
      <c r="G73" s="319" t="s">
        <v>576</v>
      </c>
      <c r="H73" s="319"/>
      <c r="I73" s="319" t="s">
        <v>576</v>
      </c>
      <c r="J73" s="320"/>
      <c r="K73" s="319"/>
      <c r="L73" s="320">
        <v>155.94999999999999</v>
      </c>
      <c r="M73" s="319"/>
      <c r="N73" s="321">
        <v>3041</v>
      </c>
      <c r="V73" s="310"/>
      <c r="W73" s="316"/>
      <c r="Y73" s="284" t="s">
        <v>575</v>
      </c>
      <c r="AA73" s="316"/>
    </row>
    <row r="74" spans="1:27" s="281" customFormat="1" ht="22.5" x14ac:dyDescent="0.2">
      <c r="A74" s="317"/>
      <c r="B74" s="318" t="s">
        <v>577</v>
      </c>
      <c r="C74" s="481" t="s">
        <v>578</v>
      </c>
      <c r="D74" s="481"/>
      <c r="E74" s="481"/>
      <c r="F74" s="319" t="s">
        <v>496</v>
      </c>
      <c r="G74" s="319" t="s">
        <v>579</v>
      </c>
      <c r="H74" s="319"/>
      <c r="I74" s="319" t="s">
        <v>579</v>
      </c>
      <c r="J74" s="320"/>
      <c r="K74" s="319"/>
      <c r="L74" s="320">
        <v>81.99</v>
      </c>
      <c r="M74" s="319"/>
      <c r="N74" s="321">
        <v>1599</v>
      </c>
      <c r="V74" s="310"/>
      <c r="W74" s="316"/>
      <c r="Y74" s="284" t="s">
        <v>578</v>
      </c>
      <c r="AA74" s="316"/>
    </row>
    <row r="75" spans="1:27" s="281" customFormat="1" ht="12" x14ac:dyDescent="0.2">
      <c r="A75" s="325"/>
      <c r="B75" s="326"/>
      <c r="C75" s="496" t="s">
        <v>580</v>
      </c>
      <c r="D75" s="496"/>
      <c r="E75" s="496"/>
      <c r="F75" s="313"/>
      <c r="G75" s="313"/>
      <c r="H75" s="313"/>
      <c r="I75" s="313"/>
      <c r="J75" s="314"/>
      <c r="K75" s="313"/>
      <c r="L75" s="314">
        <v>496.96</v>
      </c>
      <c r="M75" s="322"/>
      <c r="N75" s="315"/>
      <c r="V75" s="310"/>
      <c r="W75" s="316"/>
      <c r="AA75" s="316" t="s">
        <v>580</v>
      </c>
    </row>
    <row r="76" spans="1:27" s="281" customFormat="1" ht="22.5" x14ac:dyDescent="0.2">
      <c r="A76" s="311" t="s">
        <v>61</v>
      </c>
      <c r="B76" s="312" t="s">
        <v>596</v>
      </c>
      <c r="C76" s="496" t="s">
        <v>597</v>
      </c>
      <c r="D76" s="496"/>
      <c r="E76" s="496"/>
      <c r="F76" s="313" t="s">
        <v>598</v>
      </c>
      <c r="G76" s="313"/>
      <c r="H76" s="313"/>
      <c r="I76" s="313" t="s">
        <v>599</v>
      </c>
      <c r="J76" s="314">
        <v>5756.29</v>
      </c>
      <c r="K76" s="313"/>
      <c r="L76" s="314">
        <v>978.57</v>
      </c>
      <c r="M76" s="313"/>
      <c r="N76" s="315"/>
      <c r="V76" s="310"/>
      <c r="W76" s="316" t="s">
        <v>597</v>
      </c>
      <c r="AA76" s="316"/>
    </row>
    <row r="77" spans="1:27" s="281" customFormat="1" ht="12" x14ac:dyDescent="0.2">
      <c r="A77" s="325"/>
      <c r="B77" s="326"/>
      <c r="C77" s="289" t="s">
        <v>600</v>
      </c>
      <c r="D77" s="327"/>
      <c r="E77" s="327"/>
      <c r="F77" s="328"/>
      <c r="G77" s="328"/>
      <c r="H77" s="328"/>
      <c r="I77" s="328"/>
      <c r="J77" s="329"/>
      <c r="K77" s="328"/>
      <c r="L77" s="329"/>
      <c r="M77" s="330"/>
      <c r="N77" s="331"/>
      <c r="V77" s="310"/>
      <c r="W77" s="316"/>
      <c r="AA77" s="316"/>
    </row>
    <row r="78" spans="1:27" s="281" customFormat="1" ht="33.75" x14ac:dyDescent="0.2">
      <c r="A78" s="311" t="s">
        <v>59</v>
      </c>
      <c r="B78" s="312" t="s">
        <v>601</v>
      </c>
      <c r="C78" s="496" t="s">
        <v>602</v>
      </c>
      <c r="D78" s="496"/>
      <c r="E78" s="496"/>
      <c r="F78" s="313" t="s">
        <v>598</v>
      </c>
      <c r="G78" s="313"/>
      <c r="H78" s="313"/>
      <c r="I78" s="313" t="s">
        <v>603</v>
      </c>
      <c r="J78" s="314">
        <v>5855.3</v>
      </c>
      <c r="K78" s="313"/>
      <c r="L78" s="314">
        <v>117.11</v>
      </c>
      <c r="M78" s="313"/>
      <c r="N78" s="315"/>
      <c r="V78" s="310"/>
      <c r="W78" s="316" t="s">
        <v>602</v>
      </c>
      <c r="AA78" s="316"/>
    </row>
    <row r="79" spans="1:27" s="281" customFormat="1" ht="12" x14ac:dyDescent="0.2">
      <c r="A79" s="325"/>
      <c r="B79" s="326"/>
      <c r="C79" s="289" t="s">
        <v>600</v>
      </c>
      <c r="D79" s="327"/>
      <c r="E79" s="327"/>
      <c r="F79" s="328"/>
      <c r="G79" s="328"/>
      <c r="H79" s="328"/>
      <c r="I79" s="328"/>
      <c r="J79" s="329"/>
      <c r="K79" s="328"/>
      <c r="L79" s="329"/>
      <c r="M79" s="330"/>
      <c r="N79" s="331"/>
      <c r="V79" s="310"/>
      <c r="W79" s="316"/>
      <c r="AA79" s="316"/>
    </row>
    <row r="80" spans="1:27" s="281" customFormat="1" ht="12" x14ac:dyDescent="0.2">
      <c r="A80" s="311" t="s">
        <v>58</v>
      </c>
      <c r="B80" s="312" t="s">
        <v>604</v>
      </c>
      <c r="C80" s="496" t="s">
        <v>605</v>
      </c>
      <c r="D80" s="496"/>
      <c r="E80" s="496"/>
      <c r="F80" s="313" t="s">
        <v>606</v>
      </c>
      <c r="G80" s="313"/>
      <c r="H80" s="313"/>
      <c r="I80" s="313" t="s">
        <v>607</v>
      </c>
      <c r="J80" s="314"/>
      <c r="K80" s="313"/>
      <c r="L80" s="314"/>
      <c r="M80" s="313"/>
      <c r="N80" s="315"/>
      <c r="V80" s="310"/>
      <c r="W80" s="316" t="s">
        <v>605</v>
      </c>
      <c r="AA80" s="316"/>
    </row>
    <row r="81" spans="1:27" s="281" customFormat="1" ht="12" x14ac:dyDescent="0.2">
      <c r="A81" s="317"/>
      <c r="B81" s="318" t="s">
        <v>65</v>
      </c>
      <c r="C81" s="481" t="s">
        <v>560</v>
      </c>
      <c r="D81" s="481"/>
      <c r="E81" s="481"/>
      <c r="F81" s="319"/>
      <c r="G81" s="319"/>
      <c r="H81" s="319"/>
      <c r="I81" s="319"/>
      <c r="J81" s="320">
        <v>756.35</v>
      </c>
      <c r="K81" s="319"/>
      <c r="L81" s="320">
        <v>75.64</v>
      </c>
      <c r="M81" s="319" t="s">
        <v>561</v>
      </c>
      <c r="N81" s="321">
        <v>1475</v>
      </c>
      <c r="V81" s="310"/>
      <c r="W81" s="316"/>
      <c r="X81" s="284" t="s">
        <v>560</v>
      </c>
      <c r="AA81" s="316"/>
    </row>
    <row r="82" spans="1:27" s="281" customFormat="1" ht="12" x14ac:dyDescent="0.2">
      <c r="A82" s="317"/>
      <c r="B82" s="318" t="s">
        <v>63</v>
      </c>
      <c r="C82" s="481" t="s">
        <v>562</v>
      </c>
      <c r="D82" s="481"/>
      <c r="E82" s="481"/>
      <c r="F82" s="319"/>
      <c r="G82" s="319"/>
      <c r="H82" s="319"/>
      <c r="I82" s="319"/>
      <c r="J82" s="320">
        <v>520.09</v>
      </c>
      <c r="K82" s="319"/>
      <c r="L82" s="320">
        <v>52.01</v>
      </c>
      <c r="M82" s="319"/>
      <c r="N82" s="321"/>
      <c r="V82" s="310"/>
      <c r="W82" s="316"/>
      <c r="X82" s="284" t="s">
        <v>562</v>
      </c>
      <c r="AA82" s="316"/>
    </row>
    <row r="83" spans="1:27" s="281" customFormat="1" ht="12" x14ac:dyDescent="0.2">
      <c r="A83" s="317"/>
      <c r="B83" s="318" t="s">
        <v>62</v>
      </c>
      <c r="C83" s="481" t="s">
        <v>563</v>
      </c>
      <c r="D83" s="481"/>
      <c r="E83" s="481"/>
      <c r="F83" s="319"/>
      <c r="G83" s="319"/>
      <c r="H83" s="319"/>
      <c r="I83" s="319"/>
      <c r="J83" s="320">
        <v>28.41</v>
      </c>
      <c r="K83" s="319"/>
      <c r="L83" s="320">
        <v>2.84</v>
      </c>
      <c r="M83" s="319" t="s">
        <v>561</v>
      </c>
      <c r="N83" s="321">
        <v>55</v>
      </c>
      <c r="V83" s="310"/>
      <c r="W83" s="316"/>
      <c r="X83" s="284" t="s">
        <v>563</v>
      </c>
      <c r="AA83" s="316"/>
    </row>
    <row r="84" spans="1:27" s="281" customFormat="1" ht="12" x14ac:dyDescent="0.2">
      <c r="A84" s="317"/>
      <c r="B84" s="318" t="s">
        <v>61</v>
      </c>
      <c r="C84" s="481" t="s">
        <v>564</v>
      </c>
      <c r="D84" s="481"/>
      <c r="E84" s="481"/>
      <c r="F84" s="319"/>
      <c r="G84" s="319"/>
      <c r="H84" s="319"/>
      <c r="I84" s="319"/>
      <c r="J84" s="320">
        <v>13270.73</v>
      </c>
      <c r="K84" s="319"/>
      <c r="L84" s="320">
        <v>1327.07</v>
      </c>
      <c r="M84" s="319"/>
      <c r="N84" s="321"/>
      <c r="V84" s="310"/>
      <c r="W84" s="316"/>
      <c r="X84" s="284" t="s">
        <v>564</v>
      </c>
      <c r="AA84" s="316"/>
    </row>
    <row r="85" spans="1:27" s="281" customFormat="1" ht="12" x14ac:dyDescent="0.2">
      <c r="A85" s="317"/>
      <c r="B85" s="318"/>
      <c r="C85" s="481" t="s">
        <v>565</v>
      </c>
      <c r="D85" s="481"/>
      <c r="E85" s="481"/>
      <c r="F85" s="319" t="s">
        <v>566</v>
      </c>
      <c r="G85" s="319" t="s">
        <v>608</v>
      </c>
      <c r="H85" s="319"/>
      <c r="I85" s="319" t="s">
        <v>609</v>
      </c>
      <c r="J85" s="320"/>
      <c r="K85" s="319"/>
      <c r="L85" s="320"/>
      <c r="M85" s="319"/>
      <c r="N85" s="321"/>
      <c r="V85" s="310"/>
      <c r="W85" s="316"/>
      <c r="Y85" s="284" t="s">
        <v>565</v>
      </c>
      <c r="AA85" s="316"/>
    </row>
    <row r="86" spans="1:27" s="281" customFormat="1" ht="12" x14ac:dyDescent="0.2">
      <c r="A86" s="317"/>
      <c r="B86" s="318"/>
      <c r="C86" s="481" t="s">
        <v>569</v>
      </c>
      <c r="D86" s="481"/>
      <c r="E86" s="481"/>
      <c r="F86" s="319" t="s">
        <v>566</v>
      </c>
      <c r="G86" s="319" t="s">
        <v>610</v>
      </c>
      <c r="H86" s="319"/>
      <c r="I86" s="319" t="s">
        <v>611</v>
      </c>
      <c r="J86" s="320"/>
      <c r="K86" s="319"/>
      <c r="L86" s="320"/>
      <c r="M86" s="319"/>
      <c r="N86" s="321"/>
      <c r="V86" s="310"/>
      <c r="W86" s="316"/>
      <c r="Y86" s="284" t="s">
        <v>569</v>
      </c>
      <c r="AA86" s="316"/>
    </row>
    <row r="87" spans="1:27" s="281" customFormat="1" ht="12" x14ac:dyDescent="0.2">
      <c r="A87" s="317"/>
      <c r="B87" s="318"/>
      <c r="C87" s="497" t="s">
        <v>572</v>
      </c>
      <c r="D87" s="497"/>
      <c r="E87" s="497"/>
      <c r="F87" s="322"/>
      <c r="G87" s="322"/>
      <c r="H87" s="322"/>
      <c r="I87" s="322"/>
      <c r="J87" s="323">
        <v>14547.17</v>
      </c>
      <c r="K87" s="322"/>
      <c r="L87" s="323">
        <v>1454.72</v>
      </c>
      <c r="M87" s="322"/>
      <c r="N87" s="324"/>
      <c r="V87" s="310"/>
      <c r="W87" s="316"/>
      <c r="Z87" s="284" t="s">
        <v>572</v>
      </c>
      <c r="AA87" s="316"/>
    </row>
    <row r="88" spans="1:27" s="281" customFormat="1" ht="12" x14ac:dyDescent="0.2">
      <c r="A88" s="317"/>
      <c r="B88" s="318"/>
      <c r="C88" s="481" t="s">
        <v>573</v>
      </c>
      <c r="D88" s="481"/>
      <c r="E88" s="481"/>
      <c r="F88" s="319"/>
      <c r="G88" s="319"/>
      <c r="H88" s="319"/>
      <c r="I88" s="319"/>
      <c r="J88" s="320"/>
      <c r="K88" s="319"/>
      <c r="L88" s="320">
        <v>78.48</v>
      </c>
      <c r="M88" s="319"/>
      <c r="N88" s="321">
        <v>1530</v>
      </c>
      <c r="V88" s="310"/>
      <c r="W88" s="316"/>
      <c r="Y88" s="284" t="s">
        <v>573</v>
      </c>
      <c r="AA88" s="316"/>
    </row>
    <row r="89" spans="1:27" s="281" customFormat="1" ht="22.5" x14ac:dyDescent="0.2">
      <c r="A89" s="317"/>
      <c r="B89" s="318" t="s">
        <v>574</v>
      </c>
      <c r="C89" s="481" t="s">
        <v>575</v>
      </c>
      <c r="D89" s="481"/>
      <c r="E89" s="481"/>
      <c r="F89" s="319" t="s">
        <v>496</v>
      </c>
      <c r="G89" s="319" t="s">
        <v>576</v>
      </c>
      <c r="H89" s="319"/>
      <c r="I89" s="319" t="s">
        <v>576</v>
      </c>
      <c r="J89" s="320"/>
      <c r="K89" s="319"/>
      <c r="L89" s="320">
        <v>76.13</v>
      </c>
      <c r="M89" s="319"/>
      <c r="N89" s="321">
        <v>1484</v>
      </c>
      <c r="V89" s="310"/>
      <c r="W89" s="316"/>
      <c r="Y89" s="284" t="s">
        <v>575</v>
      </c>
      <c r="AA89" s="316"/>
    </row>
    <row r="90" spans="1:27" s="281" customFormat="1" ht="22.5" x14ac:dyDescent="0.2">
      <c r="A90" s="317"/>
      <c r="B90" s="318" t="s">
        <v>577</v>
      </c>
      <c r="C90" s="481" t="s">
        <v>578</v>
      </c>
      <c r="D90" s="481"/>
      <c r="E90" s="481"/>
      <c r="F90" s="319" t="s">
        <v>496</v>
      </c>
      <c r="G90" s="319" t="s">
        <v>579</v>
      </c>
      <c r="H90" s="319"/>
      <c r="I90" s="319" t="s">
        <v>579</v>
      </c>
      <c r="J90" s="320"/>
      <c r="K90" s="319"/>
      <c r="L90" s="320">
        <v>40.020000000000003</v>
      </c>
      <c r="M90" s="319"/>
      <c r="N90" s="321">
        <v>780</v>
      </c>
      <c r="V90" s="310"/>
      <c r="W90" s="316"/>
      <c r="Y90" s="284" t="s">
        <v>578</v>
      </c>
      <c r="AA90" s="316"/>
    </row>
    <row r="91" spans="1:27" s="281" customFormat="1" ht="12" x14ac:dyDescent="0.2">
      <c r="A91" s="325"/>
      <c r="B91" s="326"/>
      <c r="C91" s="496" t="s">
        <v>580</v>
      </c>
      <c r="D91" s="496"/>
      <c r="E91" s="496"/>
      <c r="F91" s="313"/>
      <c r="G91" s="313"/>
      <c r="H91" s="313"/>
      <c r="I91" s="313"/>
      <c r="J91" s="314"/>
      <c r="K91" s="313"/>
      <c r="L91" s="314">
        <v>1570.87</v>
      </c>
      <c r="M91" s="322"/>
      <c r="N91" s="315"/>
      <c r="V91" s="310"/>
      <c r="W91" s="316"/>
      <c r="AA91" s="316" t="s">
        <v>580</v>
      </c>
    </row>
    <row r="92" spans="1:27" s="281" customFormat="1" ht="45" x14ac:dyDescent="0.2">
      <c r="A92" s="311" t="s">
        <v>56</v>
      </c>
      <c r="B92" s="312" t="s">
        <v>612</v>
      </c>
      <c r="C92" s="496" t="s">
        <v>613</v>
      </c>
      <c r="D92" s="496"/>
      <c r="E92" s="496"/>
      <c r="F92" s="313" t="s">
        <v>614</v>
      </c>
      <c r="G92" s="313"/>
      <c r="H92" s="313"/>
      <c r="I92" s="313" t="s">
        <v>65</v>
      </c>
      <c r="J92" s="314"/>
      <c r="K92" s="313"/>
      <c r="L92" s="314"/>
      <c r="M92" s="313"/>
      <c r="N92" s="315"/>
      <c r="V92" s="310"/>
      <c r="W92" s="316" t="s">
        <v>613</v>
      </c>
      <c r="AA92" s="316"/>
    </row>
    <row r="93" spans="1:27" s="281" customFormat="1" ht="12" x14ac:dyDescent="0.2">
      <c r="A93" s="317"/>
      <c r="B93" s="318" t="s">
        <v>65</v>
      </c>
      <c r="C93" s="481" t="s">
        <v>560</v>
      </c>
      <c r="D93" s="481"/>
      <c r="E93" s="481"/>
      <c r="F93" s="319"/>
      <c r="G93" s="319"/>
      <c r="H93" s="319"/>
      <c r="I93" s="319"/>
      <c r="J93" s="320">
        <v>375.74</v>
      </c>
      <c r="K93" s="319"/>
      <c r="L93" s="320">
        <v>375.74</v>
      </c>
      <c r="M93" s="319" t="s">
        <v>561</v>
      </c>
      <c r="N93" s="321">
        <v>7327</v>
      </c>
      <c r="V93" s="310"/>
      <c r="W93" s="316"/>
      <c r="X93" s="284" t="s">
        <v>560</v>
      </c>
      <c r="AA93" s="316"/>
    </row>
    <row r="94" spans="1:27" s="281" customFormat="1" ht="12" x14ac:dyDescent="0.2">
      <c r="A94" s="317"/>
      <c r="B94" s="318" t="s">
        <v>63</v>
      </c>
      <c r="C94" s="481" t="s">
        <v>562</v>
      </c>
      <c r="D94" s="481"/>
      <c r="E94" s="481"/>
      <c r="F94" s="319"/>
      <c r="G94" s="319"/>
      <c r="H94" s="319"/>
      <c r="I94" s="319"/>
      <c r="J94" s="320">
        <v>1032.69</v>
      </c>
      <c r="K94" s="319"/>
      <c r="L94" s="320">
        <v>1032.69</v>
      </c>
      <c r="M94" s="319"/>
      <c r="N94" s="321"/>
      <c r="V94" s="310"/>
      <c r="W94" s="316"/>
      <c r="X94" s="284" t="s">
        <v>562</v>
      </c>
      <c r="AA94" s="316"/>
    </row>
    <row r="95" spans="1:27" s="281" customFormat="1" ht="12" x14ac:dyDescent="0.2">
      <c r="A95" s="317"/>
      <c r="B95" s="318" t="s">
        <v>62</v>
      </c>
      <c r="C95" s="481" t="s">
        <v>563</v>
      </c>
      <c r="D95" s="481"/>
      <c r="E95" s="481"/>
      <c r="F95" s="319"/>
      <c r="G95" s="319"/>
      <c r="H95" s="319"/>
      <c r="I95" s="319"/>
      <c r="J95" s="320">
        <v>116.6</v>
      </c>
      <c r="K95" s="319"/>
      <c r="L95" s="320">
        <v>116.6</v>
      </c>
      <c r="M95" s="319" t="s">
        <v>561</v>
      </c>
      <c r="N95" s="321">
        <v>2274</v>
      </c>
      <c r="V95" s="310"/>
      <c r="W95" s="316"/>
      <c r="X95" s="284" t="s">
        <v>563</v>
      </c>
      <c r="AA95" s="316"/>
    </row>
    <row r="96" spans="1:27" s="281" customFormat="1" ht="12" x14ac:dyDescent="0.2">
      <c r="A96" s="317"/>
      <c r="B96" s="318" t="s">
        <v>61</v>
      </c>
      <c r="C96" s="481" t="s">
        <v>564</v>
      </c>
      <c r="D96" s="481"/>
      <c r="E96" s="481"/>
      <c r="F96" s="319"/>
      <c r="G96" s="319"/>
      <c r="H96" s="319"/>
      <c r="I96" s="319"/>
      <c r="J96" s="320">
        <v>115.64</v>
      </c>
      <c r="K96" s="319"/>
      <c r="L96" s="320">
        <v>115.64</v>
      </c>
      <c r="M96" s="319"/>
      <c r="N96" s="321"/>
      <c r="V96" s="310"/>
      <c r="W96" s="316"/>
      <c r="X96" s="284" t="s">
        <v>564</v>
      </c>
      <c r="AA96" s="316"/>
    </row>
    <row r="97" spans="1:29" s="281" customFormat="1" ht="12" x14ac:dyDescent="0.2">
      <c r="A97" s="317"/>
      <c r="B97" s="318"/>
      <c r="C97" s="481" t="s">
        <v>565</v>
      </c>
      <c r="D97" s="481"/>
      <c r="E97" s="481"/>
      <c r="F97" s="319" t="s">
        <v>566</v>
      </c>
      <c r="G97" s="319" t="s">
        <v>615</v>
      </c>
      <c r="H97" s="319"/>
      <c r="I97" s="319" t="s">
        <v>615</v>
      </c>
      <c r="J97" s="320"/>
      <c r="K97" s="319"/>
      <c r="L97" s="320"/>
      <c r="M97" s="319"/>
      <c r="N97" s="321"/>
      <c r="V97" s="310"/>
      <c r="W97" s="316"/>
      <c r="Y97" s="284" t="s">
        <v>565</v>
      </c>
      <c r="AA97" s="316"/>
    </row>
    <row r="98" spans="1:29" s="281" customFormat="1" ht="12" x14ac:dyDescent="0.2">
      <c r="A98" s="317"/>
      <c r="B98" s="318"/>
      <c r="C98" s="481" t="s">
        <v>569</v>
      </c>
      <c r="D98" s="481"/>
      <c r="E98" s="481"/>
      <c r="F98" s="319" t="s">
        <v>566</v>
      </c>
      <c r="G98" s="319" t="s">
        <v>616</v>
      </c>
      <c r="H98" s="319"/>
      <c r="I98" s="319" t="s">
        <v>616</v>
      </c>
      <c r="J98" s="320"/>
      <c r="K98" s="319"/>
      <c r="L98" s="320"/>
      <c r="M98" s="319"/>
      <c r="N98" s="321"/>
      <c r="V98" s="310"/>
      <c r="W98" s="316"/>
      <c r="Y98" s="284" t="s">
        <v>569</v>
      </c>
      <c r="AA98" s="316"/>
    </row>
    <row r="99" spans="1:29" s="281" customFormat="1" ht="12" x14ac:dyDescent="0.2">
      <c r="A99" s="317"/>
      <c r="B99" s="318"/>
      <c r="C99" s="497" t="s">
        <v>572</v>
      </c>
      <c r="D99" s="497"/>
      <c r="E99" s="497"/>
      <c r="F99" s="322"/>
      <c r="G99" s="322"/>
      <c r="H99" s="322"/>
      <c r="I99" s="322"/>
      <c r="J99" s="323">
        <v>1524.07</v>
      </c>
      <c r="K99" s="322"/>
      <c r="L99" s="323">
        <v>1524.07</v>
      </c>
      <c r="M99" s="322"/>
      <c r="N99" s="324"/>
      <c r="V99" s="310"/>
      <c r="W99" s="316"/>
      <c r="Z99" s="284" t="s">
        <v>572</v>
      </c>
      <c r="AA99" s="316"/>
    </row>
    <row r="100" spans="1:29" s="281" customFormat="1" ht="12" x14ac:dyDescent="0.2">
      <c r="A100" s="317"/>
      <c r="B100" s="318"/>
      <c r="C100" s="481" t="s">
        <v>573</v>
      </c>
      <c r="D100" s="481"/>
      <c r="E100" s="481"/>
      <c r="F100" s="319"/>
      <c r="G100" s="319"/>
      <c r="H100" s="319"/>
      <c r="I100" s="319"/>
      <c r="J100" s="320"/>
      <c r="K100" s="319"/>
      <c r="L100" s="320">
        <v>492.34</v>
      </c>
      <c r="M100" s="319"/>
      <c r="N100" s="321">
        <v>9601</v>
      </c>
      <c r="V100" s="310"/>
      <c r="W100" s="316"/>
      <c r="Y100" s="284" t="s">
        <v>573</v>
      </c>
      <c r="AA100" s="316"/>
    </row>
    <row r="101" spans="1:29" s="281" customFormat="1" ht="22.5" x14ac:dyDescent="0.2">
      <c r="A101" s="317"/>
      <c r="B101" s="318" t="s">
        <v>574</v>
      </c>
      <c r="C101" s="481" t="s">
        <v>575</v>
      </c>
      <c r="D101" s="481"/>
      <c r="E101" s="481"/>
      <c r="F101" s="319" t="s">
        <v>496</v>
      </c>
      <c r="G101" s="319" t="s">
        <v>576</v>
      </c>
      <c r="H101" s="319"/>
      <c r="I101" s="319" t="s">
        <v>576</v>
      </c>
      <c r="J101" s="320"/>
      <c r="K101" s="319"/>
      <c r="L101" s="320">
        <v>477.57</v>
      </c>
      <c r="M101" s="319"/>
      <c r="N101" s="321">
        <v>9313</v>
      </c>
      <c r="V101" s="310"/>
      <c r="W101" s="316"/>
      <c r="Y101" s="284" t="s">
        <v>575</v>
      </c>
      <c r="AA101" s="316"/>
    </row>
    <row r="102" spans="1:29" s="281" customFormat="1" ht="22.5" x14ac:dyDescent="0.2">
      <c r="A102" s="317"/>
      <c r="B102" s="318" t="s">
        <v>577</v>
      </c>
      <c r="C102" s="481" t="s">
        <v>578</v>
      </c>
      <c r="D102" s="481"/>
      <c r="E102" s="481"/>
      <c r="F102" s="319" t="s">
        <v>496</v>
      </c>
      <c r="G102" s="319" t="s">
        <v>579</v>
      </c>
      <c r="H102" s="319"/>
      <c r="I102" s="319" t="s">
        <v>579</v>
      </c>
      <c r="J102" s="320"/>
      <c r="K102" s="319"/>
      <c r="L102" s="320">
        <v>251.09</v>
      </c>
      <c r="M102" s="319"/>
      <c r="N102" s="321">
        <v>4897</v>
      </c>
      <c r="V102" s="310"/>
      <c r="W102" s="316"/>
      <c r="Y102" s="284" t="s">
        <v>578</v>
      </c>
      <c r="AA102" s="316"/>
    </row>
    <row r="103" spans="1:29" s="281" customFormat="1" ht="12" x14ac:dyDescent="0.2">
      <c r="A103" s="325"/>
      <c r="B103" s="326"/>
      <c r="C103" s="496" t="s">
        <v>580</v>
      </c>
      <c r="D103" s="496"/>
      <c r="E103" s="496"/>
      <c r="F103" s="313"/>
      <c r="G103" s="313"/>
      <c r="H103" s="313"/>
      <c r="I103" s="313"/>
      <c r="J103" s="314"/>
      <c r="K103" s="313"/>
      <c r="L103" s="314">
        <v>2252.73</v>
      </c>
      <c r="M103" s="322"/>
      <c r="N103" s="315"/>
      <c r="V103" s="310"/>
      <c r="W103" s="316"/>
      <c r="AA103" s="316" t="s">
        <v>580</v>
      </c>
    </row>
    <row r="104" spans="1:29" s="281" customFormat="1" ht="45" x14ac:dyDescent="0.2">
      <c r="A104" s="311" t="s">
        <v>617</v>
      </c>
      <c r="B104" s="312" t="s">
        <v>618</v>
      </c>
      <c r="C104" s="496" t="s">
        <v>619</v>
      </c>
      <c r="D104" s="496"/>
      <c r="E104" s="496"/>
      <c r="F104" s="313" t="s">
        <v>620</v>
      </c>
      <c r="G104" s="313"/>
      <c r="H104" s="313"/>
      <c r="I104" s="313" t="s">
        <v>65</v>
      </c>
      <c r="J104" s="314">
        <v>138937.54</v>
      </c>
      <c r="K104" s="313"/>
      <c r="L104" s="314">
        <v>138937.54</v>
      </c>
      <c r="M104" s="313"/>
      <c r="N104" s="315"/>
      <c r="V104" s="310"/>
      <c r="W104" s="316" t="s">
        <v>619</v>
      </c>
      <c r="AA104" s="316"/>
    </row>
    <row r="105" spans="1:29" s="281" customFormat="1" ht="12" x14ac:dyDescent="0.2">
      <c r="A105" s="325"/>
      <c r="B105" s="326"/>
      <c r="C105" s="289" t="s">
        <v>621</v>
      </c>
      <c r="D105" s="327"/>
      <c r="E105" s="327"/>
      <c r="F105" s="328"/>
      <c r="G105" s="328"/>
      <c r="H105" s="328"/>
      <c r="I105" s="328"/>
      <c r="J105" s="329"/>
      <c r="K105" s="328"/>
      <c r="L105" s="329"/>
      <c r="M105" s="330"/>
      <c r="N105" s="331"/>
      <c r="V105" s="310"/>
      <c r="W105" s="316"/>
      <c r="AA105" s="316"/>
    </row>
    <row r="106" spans="1:29" s="281" customFormat="1" ht="1.5" customHeight="1" x14ac:dyDescent="0.2">
      <c r="A106" s="328"/>
      <c r="B106" s="326"/>
      <c r="C106" s="326"/>
      <c r="D106" s="326"/>
      <c r="E106" s="326"/>
      <c r="F106" s="328"/>
      <c r="G106" s="328"/>
      <c r="H106" s="328"/>
      <c r="I106" s="328"/>
      <c r="J106" s="332"/>
      <c r="K106" s="328"/>
      <c r="L106" s="332"/>
      <c r="M106" s="319"/>
      <c r="N106" s="332"/>
      <c r="V106" s="310"/>
      <c r="W106" s="316"/>
      <c r="AA106" s="316"/>
    </row>
    <row r="107" spans="1:29" s="281" customFormat="1" ht="2.25" customHeight="1" x14ac:dyDescent="0.2">
      <c r="B107" s="287"/>
      <c r="C107" s="287"/>
      <c r="D107" s="287"/>
      <c r="E107" s="287"/>
      <c r="F107" s="287"/>
      <c r="G107" s="287"/>
      <c r="H107" s="287"/>
      <c r="I107" s="287"/>
      <c r="J107" s="287"/>
      <c r="K107" s="287"/>
      <c r="L107" s="333"/>
      <c r="M107" s="334"/>
      <c r="N107" s="335"/>
    </row>
    <row r="108" spans="1:29" s="281" customFormat="1" x14ac:dyDescent="0.2">
      <c r="A108" s="336"/>
      <c r="B108" s="337"/>
      <c r="C108" s="496" t="s">
        <v>622</v>
      </c>
      <c r="D108" s="496"/>
      <c r="E108" s="496"/>
      <c r="F108" s="496"/>
      <c r="G108" s="496"/>
      <c r="H108" s="496"/>
      <c r="I108" s="496"/>
      <c r="J108" s="496"/>
      <c r="K108" s="496"/>
      <c r="L108" s="338"/>
      <c r="M108" s="339"/>
      <c r="N108" s="340"/>
      <c r="AB108" s="316" t="s">
        <v>622</v>
      </c>
    </row>
    <row r="109" spans="1:29" s="281" customFormat="1" x14ac:dyDescent="0.2">
      <c r="A109" s="341"/>
      <c r="B109" s="318"/>
      <c r="C109" s="481" t="s">
        <v>623</v>
      </c>
      <c r="D109" s="481"/>
      <c r="E109" s="481"/>
      <c r="F109" s="481"/>
      <c r="G109" s="481"/>
      <c r="H109" s="481"/>
      <c r="I109" s="481"/>
      <c r="J109" s="481"/>
      <c r="K109" s="481"/>
      <c r="L109" s="342">
        <v>4518.28</v>
      </c>
      <c r="M109" s="343"/>
      <c r="N109" s="344">
        <v>40589</v>
      </c>
      <c r="AB109" s="316"/>
      <c r="AC109" s="284" t="s">
        <v>623</v>
      </c>
    </row>
    <row r="110" spans="1:29" s="281" customFormat="1" x14ac:dyDescent="0.2">
      <c r="A110" s="341"/>
      <c r="B110" s="318"/>
      <c r="C110" s="481" t="s">
        <v>624</v>
      </c>
      <c r="D110" s="481"/>
      <c r="E110" s="481"/>
      <c r="F110" s="481"/>
      <c r="G110" s="481"/>
      <c r="H110" s="481"/>
      <c r="I110" s="481"/>
      <c r="J110" s="481"/>
      <c r="K110" s="481"/>
      <c r="L110" s="342"/>
      <c r="M110" s="343"/>
      <c r="N110" s="344"/>
      <c r="AB110" s="316"/>
      <c r="AC110" s="284" t="s">
        <v>624</v>
      </c>
    </row>
    <row r="111" spans="1:29" s="281" customFormat="1" x14ac:dyDescent="0.2">
      <c r="A111" s="341"/>
      <c r="B111" s="318"/>
      <c r="C111" s="481" t="s">
        <v>625</v>
      </c>
      <c r="D111" s="481"/>
      <c r="E111" s="481"/>
      <c r="F111" s="481"/>
      <c r="G111" s="481"/>
      <c r="H111" s="481"/>
      <c r="I111" s="481"/>
      <c r="J111" s="481"/>
      <c r="K111" s="481"/>
      <c r="L111" s="342">
        <v>723.91</v>
      </c>
      <c r="M111" s="343"/>
      <c r="N111" s="344">
        <v>14116</v>
      </c>
      <c r="AB111" s="316"/>
      <c r="AC111" s="284" t="s">
        <v>625</v>
      </c>
    </row>
    <row r="112" spans="1:29" s="281" customFormat="1" x14ac:dyDescent="0.2">
      <c r="A112" s="341"/>
      <c r="B112" s="318"/>
      <c r="C112" s="481" t="s">
        <v>626</v>
      </c>
      <c r="D112" s="481"/>
      <c r="E112" s="481"/>
      <c r="F112" s="481"/>
      <c r="G112" s="481"/>
      <c r="H112" s="481"/>
      <c r="I112" s="481"/>
      <c r="J112" s="481"/>
      <c r="K112" s="481"/>
      <c r="L112" s="342">
        <v>1190.8499999999999</v>
      </c>
      <c r="M112" s="343"/>
      <c r="N112" s="344">
        <v>9420</v>
      </c>
      <c r="AB112" s="316"/>
      <c r="AC112" s="284" t="s">
        <v>626</v>
      </c>
    </row>
    <row r="113" spans="1:30" x14ac:dyDescent="0.2">
      <c r="A113" s="341"/>
      <c r="B113" s="318"/>
      <c r="C113" s="481" t="s">
        <v>627</v>
      </c>
      <c r="D113" s="481"/>
      <c r="E113" s="481"/>
      <c r="F113" s="481"/>
      <c r="G113" s="481"/>
      <c r="H113" s="481"/>
      <c r="I113" s="481"/>
      <c r="J113" s="481"/>
      <c r="K113" s="481"/>
      <c r="L113" s="342">
        <v>128.54</v>
      </c>
      <c r="M113" s="343"/>
      <c r="N113" s="344">
        <v>2506</v>
      </c>
      <c r="P113" s="281"/>
      <c r="Q113" s="281"/>
      <c r="R113" s="281"/>
      <c r="S113" s="281"/>
      <c r="T113" s="281"/>
      <c r="U113" s="281"/>
      <c r="V113" s="281"/>
      <c r="W113" s="281"/>
      <c r="X113" s="281"/>
      <c r="Y113" s="281"/>
      <c r="Z113" s="281"/>
      <c r="AA113" s="281"/>
      <c r="AB113" s="316"/>
      <c r="AC113" s="284" t="s">
        <v>627</v>
      </c>
      <c r="AD113" s="281"/>
    </row>
    <row r="114" spans="1:30" x14ac:dyDescent="0.2">
      <c r="A114" s="341"/>
      <c r="B114" s="318"/>
      <c r="C114" s="481" t="s">
        <v>628</v>
      </c>
      <c r="D114" s="481"/>
      <c r="E114" s="481"/>
      <c r="F114" s="481"/>
      <c r="G114" s="481"/>
      <c r="H114" s="481"/>
      <c r="I114" s="481"/>
      <c r="J114" s="481"/>
      <c r="K114" s="481"/>
      <c r="L114" s="342">
        <v>2603.52</v>
      </c>
      <c r="M114" s="343"/>
      <c r="N114" s="344">
        <v>17053</v>
      </c>
      <c r="P114" s="281"/>
      <c r="Q114" s="281"/>
      <c r="R114" s="281"/>
      <c r="S114" s="281"/>
      <c r="T114" s="281"/>
      <c r="U114" s="281"/>
      <c r="V114" s="281"/>
      <c r="W114" s="281"/>
      <c r="X114" s="281"/>
      <c r="Y114" s="281"/>
      <c r="Z114" s="281"/>
      <c r="AA114" s="281"/>
      <c r="AB114" s="316"/>
      <c r="AC114" s="284" t="s">
        <v>628</v>
      </c>
      <c r="AD114" s="281"/>
    </row>
    <row r="115" spans="1:30" x14ac:dyDescent="0.2">
      <c r="A115" s="341"/>
      <c r="B115" s="318"/>
      <c r="C115" s="481" t="s">
        <v>629</v>
      </c>
      <c r="D115" s="481"/>
      <c r="E115" s="481"/>
      <c r="F115" s="481"/>
      <c r="G115" s="481"/>
      <c r="H115" s="481"/>
      <c r="I115" s="481"/>
      <c r="J115" s="481"/>
      <c r="K115" s="481"/>
      <c r="L115" s="342">
        <v>5779.9</v>
      </c>
      <c r="M115" s="343"/>
      <c r="N115" s="344">
        <v>65189</v>
      </c>
      <c r="P115" s="281"/>
      <c r="Q115" s="281"/>
      <c r="R115" s="281"/>
      <c r="S115" s="281"/>
      <c r="T115" s="281"/>
      <c r="U115" s="281"/>
      <c r="V115" s="281"/>
      <c r="W115" s="281"/>
      <c r="X115" s="281"/>
      <c r="Y115" s="281"/>
      <c r="Z115" s="281"/>
      <c r="AA115" s="281"/>
      <c r="AB115" s="316"/>
      <c r="AC115" s="284" t="s">
        <v>629</v>
      </c>
      <c r="AD115" s="281"/>
    </row>
    <row r="116" spans="1:30" x14ac:dyDescent="0.2">
      <c r="A116" s="341"/>
      <c r="B116" s="318"/>
      <c r="C116" s="481" t="s">
        <v>624</v>
      </c>
      <c r="D116" s="481"/>
      <c r="E116" s="481"/>
      <c r="F116" s="481"/>
      <c r="G116" s="481"/>
      <c r="H116" s="481"/>
      <c r="I116" s="481"/>
      <c r="J116" s="481"/>
      <c r="K116" s="481"/>
      <c r="L116" s="342"/>
      <c r="M116" s="343"/>
      <c r="N116" s="344"/>
      <c r="P116" s="281"/>
      <c r="Q116" s="281"/>
      <c r="R116" s="281"/>
      <c r="S116" s="281"/>
      <c r="T116" s="281"/>
      <c r="U116" s="281"/>
      <c r="V116" s="281"/>
      <c r="W116" s="281"/>
      <c r="X116" s="281"/>
      <c r="Y116" s="281"/>
      <c r="Z116" s="281"/>
      <c r="AA116" s="281"/>
      <c r="AB116" s="316"/>
      <c r="AC116" s="284" t="s">
        <v>624</v>
      </c>
      <c r="AD116" s="281"/>
    </row>
    <row r="117" spans="1:30" x14ac:dyDescent="0.2">
      <c r="A117" s="341"/>
      <c r="B117" s="318"/>
      <c r="C117" s="481" t="s">
        <v>630</v>
      </c>
      <c r="D117" s="481"/>
      <c r="E117" s="481"/>
      <c r="F117" s="481"/>
      <c r="G117" s="481"/>
      <c r="H117" s="481"/>
      <c r="I117" s="481"/>
      <c r="J117" s="481"/>
      <c r="K117" s="481"/>
      <c r="L117" s="342">
        <v>723.91</v>
      </c>
      <c r="M117" s="343"/>
      <c r="N117" s="344">
        <v>14116</v>
      </c>
      <c r="P117" s="281"/>
      <c r="Q117" s="281"/>
      <c r="R117" s="281"/>
      <c r="S117" s="281"/>
      <c r="T117" s="281"/>
      <c r="U117" s="281"/>
      <c r="V117" s="281"/>
      <c r="W117" s="281"/>
      <c r="X117" s="281"/>
      <c r="Y117" s="281"/>
      <c r="Z117" s="281"/>
      <c r="AA117" s="281"/>
      <c r="AB117" s="316"/>
      <c r="AC117" s="284" t="s">
        <v>630</v>
      </c>
      <c r="AD117" s="281"/>
    </row>
    <row r="118" spans="1:30" ht="45" x14ac:dyDescent="0.2">
      <c r="A118" s="341"/>
      <c r="B118" s="318" t="s">
        <v>631</v>
      </c>
      <c r="C118" s="481" t="s">
        <v>632</v>
      </c>
      <c r="D118" s="481"/>
      <c r="E118" s="481"/>
      <c r="F118" s="481"/>
      <c r="G118" s="481"/>
      <c r="H118" s="481"/>
      <c r="I118" s="481"/>
      <c r="J118" s="481"/>
      <c r="K118" s="481"/>
      <c r="L118" s="342">
        <v>1190.8499999999999</v>
      </c>
      <c r="M118" s="343" t="s">
        <v>633</v>
      </c>
      <c r="N118" s="344">
        <v>9420</v>
      </c>
      <c r="P118" s="281"/>
      <c r="Q118" s="281"/>
      <c r="R118" s="281"/>
      <c r="S118" s="281"/>
      <c r="T118" s="281"/>
      <c r="U118" s="281"/>
      <c r="V118" s="281"/>
      <c r="W118" s="281"/>
      <c r="X118" s="281"/>
      <c r="Y118" s="281"/>
      <c r="Z118" s="281"/>
      <c r="AA118" s="281"/>
      <c r="AB118" s="316"/>
      <c r="AC118" s="284" t="s">
        <v>632</v>
      </c>
      <c r="AD118" s="281"/>
    </row>
    <row r="119" spans="1:30" x14ac:dyDescent="0.2">
      <c r="A119" s="341"/>
      <c r="B119" s="318"/>
      <c r="C119" s="481" t="s">
        <v>634</v>
      </c>
      <c r="D119" s="481"/>
      <c r="E119" s="481"/>
      <c r="F119" s="481"/>
      <c r="G119" s="481"/>
      <c r="H119" s="481"/>
      <c r="I119" s="481"/>
      <c r="J119" s="481"/>
      <c r="K119" s="481"/>
      <c r="L119" s="342">
        <v>128.54</v>
      </c>
      <c r="M119" s="343"/>
      <c r="N119" s="344">
        <v>2506</v>
      </c>
      <c r="P119" s="281"/>
      <c r="Q119" s="281"/>
      <c r="R119" s="281"/>
      <c r="S119" s="281"/>
      <c r="T119" s="281"/>
      <c r="U119" s="281"/>
      <c r="V119" s="281"/>
      <c r="W119" s="281"/>
      <c r="X119" s="281"/>
      <c r="Y119" s="281"/>
      <c r="Z119" s="281"/>
      <c r="AA119" s="281"/>
      <c r="AB119" s="316"/>
      <c r="AC119" s="284" t="s">
        <v>634</v>
      </c>
      <c r="AD119" s="281"/>
    </row>
    <row r="120" spans="1:30" ht="45" x14ac:dyDescent="0.2">
      <c r="A120" s="341"/>
      <c r="B120" s="318" t="s">
        <v>631</v>
      </c>
      <c r="C120" s="481" t="s">
        <v>635</v>
      </c>
      <c r="D120" s="481"/>
      <c r="E120" s="481"/>
      <c r="F120" s="481"/>
      <c r="G120" s="481"/>
      <c r="H120" s="481"/>
      <c r="I120" s="481"/>
      <c r="J120" s="481"/>
      <c r="K120" s="481"/>
      <c r="L120" s="342">
        <v>2603.52</v>
      </c>
      <c r="M120" s="343" t="s">
        <v>636</v>
      </c>
      <c r="N120" s="344">
        <v>17053</v>
      </c>
      <c r="P120" s="281"/>
      <c r="Q120" s="281"/>
      <c r="R120" s="281"/>
      <c r="S120" s="281"/>
      <c r="T120" s="281"/>
      <c r="U120" s="281"/>
      <c r="V120" s="281"/>
      <c r="W120" s="281"/>
      <c r="X120" s="281"/>
      <c r="Y120" s="281"/>
      <c r="Z120" s="281"/>
      <c r="AA120" s="281"/>
      <c r="AB120" s="316"/>
      <c r="AC120" s="284" t="s">
        <v>635</v>
      </c>
      <c r="AD120" s="281"/>
    </row>
    <row r="121" spans="1:30" x14ac:dyDescent="0.2">
      <c r="A121" s="341"/>
      <c r="B121" s="318"/>
      <c r="C121" s="481" t="s">
        <v>637</v>
      </c>
      <c r="D121" s="481"/>
      <c r="E121" s="481"/>
      <c r="F121" s="481"/>
      <c r="G121" s="481"/>
      <c r="H121" s="481"/>
      <c r="I121" s="481"/>
      <c r="J121" s="481"/>
      <c r="K121" s="481"/>
      <c r="L121" s="342">
        <v>826.88</v>
      </c>
      <c r="M121" s="343"/>
      <c r="N121" s="344">
        <v>16123</v>
      </c>
      <c r="P121" s="281"/>
      <c r="Q121" s="281"/>
      <c r="R121" s="281"/>
      <c r="S121" s="281"/>
      <c r="T121" s="281"/>
      <c r="U121" s="281"/>
      <c r="V121" s="281"/>
      <c r="W121" s="281"/>
      <c r="X121" s="281"/>
      <c r="Y121" s="281"/>
      <c r="Z121" s="281"/>
      <c r="AA121" s="281"/>
      <c r="AB121" s="316"/>
      <c r="AC121" s="284" t="s">
        <v>637</v>
      </c>
      <c r="AD121" s="281"/>
    </row>
    <row r="122" spans="1:30" x14ac:dyDescent="0.2">
      <c r="A122" s="341"/>
      <c r="B122" s="318"/>
      <c r="C122" s="481" t="s">
        <v>638</v>
      </c>
      <c r="D122" s="481"/>
      <c r="E122" s="481"/>
      <c r="F122" s="481"/>
      <c r="G122" s="481"/>
      <c r="H122" s="481"/>
      <c r="I122" s="481"/>
      <c r="J122" s="481"/>
      <c r="K122" s="481"/>
      <c r="L122" s="342">
        <v>434.74</v>
      </c>
      <c r="M122" s="343"/>
      <c r="N122" s="344">
        <v>8477</v>
      </c>
      <c r="P122" s="281"/>
      <c r="Q122" s="281"/>
      <c r="R122" s="281"/>
      <c r="S122" s="281"/>
      <c r="T122" s="281"/>
      <c r="U122" s="281"/>
      <c r="V122" s="281"/>
      <c r="W122" s="281"/>
      <c r="X122" s="281"/>
      <c r="Y122" s="281"/>
      <c r="Z122" s="281"/>
      <c r="AA122" s="281"/>
      <c r="AB122" s="316"/>
      <c r="AC122" s="284" t="s">
        <v>638</v>
      </c>
      <c r="AD122" s="281"/>
    </row>
    <row r="123" spans="1:30" x14ac:dyDescent="0.2">
      <c r="A123" s="341"/>
      <c r="B123" s="318"/>
      <c r="C123" s="481" t="s">
        <v>639</v>
      </c>
      <c r="D123" s="481"/>
      <c r="E123" s="481"/>
      <c r="F123" s="481"/>
      <c r="G123" s="481"/>
      <c r="H123" s="481"/>
      <c r="I123" s="481"/>
      <c r="J123" s="481"/>
      <c r="K123" s="481"/>
      <c r="L123" s="342">
        <v>138937.54</v>
      </c>
      <c r="M123" s="343"/>
      <c r="N123" s="344">
        <v>793333</v>
      </c>
      <c r="P123" s="281"/>
      <c r="Q123" s="281"/>
      <c r="R123" s="281"/>
      <c r="S123" s="281"/>
      <c r="T123" s="281"/>
      <c r="U123" s="281"/>
      <c r="V123" s="281"/>
      <c r="W123" s="281"/>
      <c r="X123" s="281"/>
      <c r="Y123" s="281"/>
      <c r="Z123" s="281"/>
      <c r="AA123" s="281"/>
      <c r="AB123" s="316"/>
      <c r="AC123" s="284" t="s">
        <v>639</v>
      </c>
      <c r="AD123" s="281"/>
    </row>
    <row r="124" spans="1:30" ht="45" x14ac:dyDescent="0.2">
      <c r="A124" s="341"/>
      <c r="B124" s="318" t="s">
        <v>640</v>
      </c>
      <c r="C124" s="481" t="s">
        <v>641</v>
      </c>
      <c r="D124" s="481"/>
      <c r="E124" s="481"/>
      <c r="F124" s="481"/>
      <c r="G124" s="481"/>
      <c r="H124" s="481"/>
      <c r="I124" s="481"/>
      <c r="J124" s="481"/>
      <c r="K124" s="481"/>
      <c r="L124" s="342">
        <v>138937.54</v>
      </c>
      <c r="M124" s="343" t="s">
        <v>642</v>
      </c>
      <c r="N124" s="344">
        <v>793333</v>
      </c>
      <c r="P124" s="281"/>
      <c r="Q124" s="281"/>
      <c r="R124" s="281"/>
      <c r="S124" s="281"/>
      <c r="T124" s="281"/>
      <c r="U124" s="281"/>
      <c r="V124" s="281"/>
      <c r="W124" s="281"/>
      <c r="X124" s="281"/>
      <c r="Y124" s="281"/>
      <c r="Z124" s="281"/>
      <c r="AA124" s="281"/>
      <c r="AB124" s="316"/>
      <c r="AC124" s="284" t="s">
        <v>641</v>
      </c>
      <c r="AD124" s="281"/>
    </row>
    <row r="125" spans="1:30" x14ac:dyDescent="0.2">
      <c r="A125" s="341"/>
      <c r="B125" s="318"/>
      <c r="C125" s="481" t="s">
        <v>643</v>
      </c>
      <c r="D125" s="481"/>
      <c r="E125" s="481"/>
      <c r="F125" s="481"/>
      <c r="G125" s="481"/>
      <c r="H125" s="481"/>
      <c r="I125" s="481"/>
      <c r="J125" s="481"/>
      <c r="K125" s="481"/>
      <c r="L125" s="342">
        <v>852.45</v>
      </c>
      <c r="M125" s="343"/>
      <c r="N125" s="344">
        <v>16622</v>
      </c>
      <c r="P125" s="281"/>
      <c r="Q125" s="281"/>
      <c r="R125" s="281"/>
      <c r="S125" s="281"/>
      <c r="T125" s="281"/>
      <c r="U125" s="281"/>
      <c r="V125" s="281"/>
      <c r="W125" s="281"/>
      <c r="X125" s="281"/>
      <c r="Y125" s="281"/>
      <c r="Z125" s="281"/>
      <c r="AA125" s="281"/>
      <c r="AB125" s="316"/>
      <c r="AC125" s="284" t="s">
        <v>643</v>
      </c>
      <c r="AD125" s="281"/>
    </row>
    <row r="126" spans="1:30" x14ac:dyDescent="0.2">
      <c r="A126" s="341"/>
      <c r="B126" s="318"/>
      <c r="C126" s="481" t="s">
        <v>644</v>
      </c>
      <c r="D126" s="481"/>
      <c r="E126" s="481"/>
      <c r="F126" s="481"/>
      <c r="G126" s="481"/>
      <c r="H126" s="481"/>
      <c r="I126" s="481"/>
      <c r="J126" s="481"/>
      <c r="K126" s="481"/>
      <c r="L126" s="342">
        <v>826.88</v>
      </c>
      <c r="M126" s="343"/>
      <c r="N126" s="344">
        <v>16123</v>
      </c>
      <c r="P126" s="281"/>
      <c r="Q126" s="281"/>
      <c r="R126" s="281"/>
      <c r="S126" s="281"/>
      <c r="T126" s="281"/>
      <c r="U126" s="281"/>
      <c r="V126" s="281"/>
      <c r="W126" s="281"/>
      <c r="X126" s="281"/>
      <c r="Y126" s="281"/>
      <c r="Z126" s="281"/>
      <c r="AA126" s="281"/>
      <c r="AB126" s="316"/>
      <c r="AC126" s="284" t="s">
        <v>644</v>
      </c>
      <c r="AD126" s="281"/>
    </row>
    <row r="127" spans="1:30" x14ac:dyDescent="0.2">
      <c r="A127" s="341"/>
      <c r="B127" s="318"/>
      <c r="C127" s="481" t="s">
        <v>645</v>
      </c>
      <c r="D127" s="481"/>
      <c r="E127" s="481"/>
      <c r="F127" s="481"/>
      <c r="G127" s="481"/>
      <c r="H127" s="481"/>
      <c r="I127" s="481"/>
      <c r="J127" s="481"/>
      <c r="K127" s="481"/>
      <c r="L127" s="342">
        <v>434.74</v>
      </c>
      <c r="M127" s="343"/>
      <c r="N127" s="344">
        <v>8477</v>
      </c>
      <c r="P127" s="281"/>
      <c r="Q127" s="281"/>
      <c r="R127" s="281"/>
      <c r="S127" s="281"/>
      <c r="T127" s="281"/>
      <c r="U127" s="281"/>
      <c r="V127" s="281"/>
      <c r="W127" s="281"/>
      <c r="X127" s="281"/>
      <c r="Y127" s="281"/>
      <c r="Z127" s="281"/>
      <c r="AA127" s="281"/>
      <c r="AB127" s="316"/>
      <c r="AC127" s="284" t="s">
        <v>645</v>
      </c>
      <c r="AD127" s="281"/>
    </row>
    <row r="128" spans="1:30" x14ac:dyDescent="0.2">
      <c r="A128" s="341"/>
      <c r="B128" s="332"/>
      <c r="C128" s="500" t="s">
        <v>646</v>
      </c>
      <c r="D128" s="500"/>
      <c r="E128" s="500"/>
      <c r="F128" s="500"/>
      <c r="G128" s="500"/>
      <c r="H128" s="500"/>
      <c r="I128" s="500"/>
      <c r="J128" s="500"/>
      <c r="K128" s="500"/>
      <c r="L128" s="345">
        <v>144717.44</v>
      </c>
      <c r="M128" s="346"/>
      <c r="N128" s="347">
        <v>858522</v>
      </c>
      <c r="P128" s="281"/>
      <c r="Q128" s="281"/>
      <c r="R128" s="281"/>
      <c r="S128" s="281"/>
      <c r="T128" s="281"/>
      <c r="U128" s="281"/>
      <c r="V128" s="281"/>
      <c r="W128" s="281"/>
      <c r="X128" s="281"/>
      <c r="Y128" s="281"/>
      <c r="Z128" s="281"/>
      <c r="AA128" s="281"/>
      <c r="AB128" s="316"/>
      <c r="AC128" s="281"/>
      <c r="AD128" s="316" t="s">
        <v>646</v>
      </c>
    </row>
    <row r="129" spans="1:30" ht="1.5" customHeight="1" x14ac:dyDescent="0.2">
      <c r="B129" s="332"/>
      <c r="C129" s="326"/>
      <c r="D129" s="326"/>
      <c r="E129" s="326"/>
      <c r="F129" s="326"/>
      <c r="G129" s="326"/>
      <c r="H129" s="326"/>
      <c r="I129" s="326"/>
      <c r="J129" s="326"/>
      <c r="K129" s="326"/>
      <c r="L129" s="345"/>
      <c r="M129" s="348"/>
      <c r="N129" s="349"/>
      <c r="P129" s="281"/>
      <c r="Q129" s="281"/>
      <c r="R129" s="281"/>
      <c r="S129" s="281"/>
      <c r="T129" s="281"/>
      <c r="U129" s="281"/>
      <c r="V129" s="281"/>
      <c r="W129" s="281"/>
      <c r="X129" s="281"/>
      <c r="Y129" s="281"/>
      <c r="Z129" s="281"/>
      <c r="AA129" s="281"/>
      <c r="AB129" s="281"/>
      <c r="AC129" s="281"/>
      <c r="AD129" s="281"/>
    </row>
    <row r="130" spans="1:30" ht="53.25" customHeight="1" x14ac:dyDescent="0.2">
      <c r="A130" s="350"/>
      <c r="B130" s="350"/>
      <c r="C130" s="350"/>
      <c r="D130" s="350"/>
      <c r="E130" s="350"/>
      <c r="F130" s="350"/>
      <c r="G130" s="350"/>
      <c r="H130" s="350"/>
      <c r="I130" s="350"/>
      <c r="J130" s="350"/>
      <c r="K130" s="350"/>
      <c r="L130" s="350"/>
      <c r="M130" s="350"/>
      <c r="N130" s="350"/>
      <c r="P130" s="281"/>
      <c r="Q130" s="281"/>
      <c r="R130" s="281"/>
      <c r="S130" s="281"/>
      <c r="T130" s="281"/>
      <c r="U130" s="281"/>
      <c r="V130" s="281"/>
      <c r="W130" s="281"/>
      <c r="X130" s="281"/>
      <c r="Y130" s="281"/>
      <c r="Z130" s="281"/>
      <c r="AA130" s="281"/>
      <c r="AB130" s="281"/>
      <c r="AC130" s="281"/>
      <c r="AD130" s="281"/>
    </row>
    <row r="131" spans="1:30" x14ac:dyDescent="0.2">
      <c r="B131" s="351" t="s">
        <v>647</v>
      </c>
      <c r="C131" s="499" t="s">
        <v>648</v>
      </c>
      <c r="D131" s="499"/>
      <c r="E131" s="499"/>
      <c r="F131" s="499"/>
      <c r="G131" s="499"/>
      <c r="H131" s="499"/>
      <c r="I131" s="499"/>
      <c r="J131" s="499"/>
      <c r="K131" s="499"/>
      <c r="L131" s="499"/>
    </row>
    <row r="132" spans="1:30" ht="13.5" customHeight="1" x14ac:dyDescent="0.2">
      <c r="B132" s="282"/>
      <c r="C132" s="498" t="s">
        <v>649</v>
      </c>
      <c r="D132" s="498"/>
      <c r="E132" s="498"/>
      <c r="F132" s="498"/>
      <c r="G132" s="498"/>
      <c r="H132" s="498"/>
      <c r="I132" s="498"/>
      <c r="J132" s="498"/>
      <c r="K132" s="498"/>
      <c r="L132" s="498"/>
    </row>
    <row r="133" spans="1:30" ht="12.75" customHeight="1" x14ac:dyDescent="0.2">
      <c r="B133" s="351" t="s">
        <v>650</v>
      </c>
      <c r="C133" s="499" t="s">
        <v>651</v>
      </c>
      <c r="D133" s="499"/>
      <c r="E133" s="499"/>
      <c r="F133" s="499"/>
      <c r="G133" s="499"/>
      <c r="H133" s="499"/>
      <c r="I133" s="499"/>
      <c r="J133" s="499"/>
      <c r="K133" s="499"/>
      <c r="L133" s="499"/>
    </row>
    <row r="134" spans="1:30" ht="13.5" customHeight="1" x14ac:dyDescent="0.2">
      <c r="C134" s="498" t="s">
        <v>649</v>
      </c>
      <c r="D134" s="498"/>
      <c r="E134" s="498"/>
      <c r="F134" s="498"/>
      <c r="G134" s="498"/>
      <c r="H134" s="498"/>
      <c r="I134" s="498"/>
      <c r="J134" s="498"/>
      <c r="K134" s="498"/>
      <c r="L134" s="498"/>
    </row>
    <row r="136" spans="1:30" x14ac:dyDescent="0.2">
      <c r="B136" s="352"/>
      <c r="D136" s="352"/>
      <c r="F136" s="352"/>
      <c r="P136" s="281"/>
      <c r="Q136" s="281"/>
      <c r="R136" s="281"/>
      <c r="S136" s="281"/>
      <c r="T136" s="281"/>
      <c r="U136" s="281"/>
      <c r="V136" s="281"/>
      <c r="W136" s="281"/>
      <c r="X136" s="281"/>
      <c r="Y136" s="281"/>
      <c r="Z136" s="281"/>
      <c r="AA136" s="281"/>
      <c r="AB136" s="281"/>
      <c r="AC136" s="281"/>
      <c r="AD136" s="281"/>
    </row>
  </sheetData>
  <mergeCells count="115">
    <mergeCell ref="C132:L132"/>
    <mergeCell ref="C133:L133"/>
    <mergeCell ref="C134:L134"/>
    <mergeCell ref="C124:K124"/>
    <mergeCell ref="C125:K125"/>
    <mergeCell ref="C126:K126"/>
    <mergeCell ref="C127:K127"/>
    <mergeCell ref="C128:K128"/>
    <mergeCell ref="C131:L131"/>
    <mergeCell ref="C118:K118"/>
    <mergeCell ref="C119:K119"/>
    <mergeCell ref="C120:K120"/>
    <mergeCell ref="C121:K121"/>
    <mergeCell ref="C122:K122"/>
    <mergeCell ref="C123:K123"/>
    <mergeCell ref="C112:K112"/>
    <mergeCell ref="C113:K113"/>
    <mergeCell ref="C114:K114"/>
    <mergeCell ref="C115:K115"/>
    <mergeCell ref="C116:K116"/>
    <mergeCell ref="C117:K117"/>
    <mergeCell ref="C103:E103"/>
    <mergeCell ref="C104:E104"/>
    <mergeCell ref="C108:K108"/>
    <mergeCell ref="C109:K109"/>
    <mergeCell ref="C110:K110"/>
    <mergeCell ref="C111:K111"/>
    <mergeCell ref="C97:E97"/>
    <mergeCell ref="C98:E98"/>
    <mergeCell ref="C99:E99"/>
    <mergeCell ref="C100:E100"/>
    <mergeCell ref="C101:E101"/>
    <mergeCell ref="C102:E102"/>
    <mergeCell ref="C91:E91"/>
    <mergeCell ref="C92:E92"/>
    <mergeCell ref="C93:E93"/>
    <mergeCell ref="C94:E94"/>
    <mergeCell ref="C95:E95"/>
    <mergeCell ref="C96:E96"/>
    <mergeCell ref="C85:E85"/>
    <mergeCell ref="C86:E86"/>
    <mergeCell ref="C87:E87"/>
    <mergeCell ref="C88:E88"/>
    <mergeCell ref="C89:E89"/>
    <mergeCell ref="C90:E90"/>
    <mergeCell ref="C78:E78"/>
    <mergeCell ref="C80:E80"/>
    <mergeCell ref="C81:E81"/>
    <mergeCell ref="C82:E82"/>
    <mergeCell ref="C83:E83"/>
    <mergeCell ref="C84:E84"/>
    <mergeCell ref="C71:E71"/>
    <mergeCell ref="C72:E72"/>
    <mergeCell ref="C73:E73"/>
    <mergeCell ref="C74:E74"/>
    <mergeCell ref="C75:E75"/>
    <mergeCell ref="C76:E76"/>
    <mergeCell ref="C65:E65"/>
    <mergeCell ref="C66:E66"/>
    <mergeCell ref="C67:E67"/>
    <mergeCell ref="C68:E68"/>
    <mergeCell ref="C69:E69"/>
    <mergeCell ref="C70:E70"/>
    <mergeCell ref="C59:E59"/>
    <mergeCell ref="C60:E60"/>
    <mergeCell ref="C61:E61"/>
    <mergeCell ref="C62:E62"/>
    <mergeCell ref="C63:E63"/>
    <mergeCell ref="C64:E64"/>
    <mergeCell ref="C53:E53"/>
    <mergeCell ref="C54:E54"/>
    <mergeCell ref="C55:E55"/>
    <mergeCell ref="C56:E56"/>
    <mergeCell ref="C57:E57"/>
    <mergeCell ref="C58:E58"/>
    <mergeCell ref="C47:E47"/>
    <mergeCell ref="C48:E48"/>
    <mergeCell ref="C49:E49"/>
    <mergeCell ref="C50:E50"/>
    <mergeCell ref="C51:E51"/>
    <mergeCell ref="C52:E52"/>
    <mergeCell ref="C41:E41"/>
    <mergeCell ref="C42:E42"/>
    <mergeCell ref="C43:E43"/>
    <mergeCell ref="C44:E44"/>
    <mergeCell ref="C45:E45"/>
    <mergeCell ref="C46:E46"/>
    <mergeCell ref="J35:L36"/>
    <mergeCell ref="M35:M37"/>
    <mergeCell ref="N35:N37"/>
    <mergeCell ref="C38:E38"/>
    <mergeCell ref="A39:N39"/>
    <mergeCell ref="C40:E40"/>
    <mergeCell ref="A20:N20"/>
    <mergeCell ref="A21:N21"/>
    <mergeCell ref="B23:F23"/>
    <mergeCell ref="B24:F24"/>
    <mergeCell ref="L33:M33"/>
    <mergeCell ref="A35:A37"/>
    <mergeCell ref="B35:B37"/>
    <mergeCell ref="C35:E37"/>
    <mergeCell ref="F35:F37"/>
    <mergeCell ref="G35:I36"/>
    <mergeCell ref="D10:N10"/>
    <mergeCell ref="A13:N13"/>
    <mergeCell ref="A14:N14"/>
    <mergeCell ref="A16:N16"/>
    <mergeCell ref="A17:N17"/>
    <mergeCell ref="A18:N18"/>
    <mergeCell ref="A4:C4"/>
    <mergeCell ref="K4:N4"/>
    <mergeCell ref="A5:D5"/>
    <mergeCell ref="J5:N5"/>
    <mergeCell ref="A6:D6"/>
    <mergeCell ref="J6:N6"/>
  </mergeCells>
  <printOptions horizontalCentered="1"/>
  <pageMargins left="0.39370077848434498" right="0.23622047901153601" top="0.35433071851730302" bottom="0.31496062874794001" header="0.118110239505768" footer="0.118110239505768"/>
  <pageSetup paperSize="9" orientation="landscape" r:id="rId1"/>
  <headerFooter>
    <oddHeader>&amp;LГРАНД-Смета, версия 2021.2</oddHeader>
    <oddFooter>&amp;R&amp;8Страница &amp;P</oddFooter>
  </headerFooter>
  <rowBreaks count="1" manualBreakCount="1">
    <brk id="34" max="13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3" workbookViewId="0">
      <selection activeCell="U27" sqref="U27"/>
    </sheetView>
  </sheetViews>
  <sheetFormatPr defaultRowHeight="15" x14ac:dyDescent="0.25"/>
  <sheetData/>
  <pageMargins left="0.7" right="0.7" top="0.75" bottom="0.75" header="0.3" footer="0.3"/>
  <pageSetup paperSize="9" orientation="portrait" horizontalDpi="30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10</v>
      </c>
    </row>
    <row r="3" spans="1:28" s="11" customFormat="1" ht="18.75" x14ac:dyDescent="0.3">
      <c r="S3" s="14" t="s">
        <v>435</v>
      </c>
    </row>
    <row r="4" spans="1:28" s="11" customFormat="1" ht="18.75" customHeight="1" x14ac:dyDescent="0.2">
      <c r="A4" s="356" t="s">
        <v>448</v>
      </c>
      <c r="B4" s="356"/>
      <c r="C4" s="356"/>
      <c r="D4" s="356"/>
      <c r="E4" s="356"/>
      <c r="F4" s="356"/>
      <c r="G4" s="356"/>
      <c r="H4" s="356"/>
      <c r="I4" s="356"/>
      <c r="J4" s="356"/>
      <c r="K4" s="356"/>
      <c r="L4" s="356"/>
      <c r="M4" s="356"/>
      <c r="N4" s="356"/>
      <c r="O4" s="356"/>
      <c r="P4" s="356"/>
      <c r="Q4" s="356"/>
      <c r="R4" s="356"/>
      <c r="S4" s="356"/>
    </row>
    <row r="5" spans="1:28" s="11" customFormat="1" ht="15.75" x14ac:dyDescent="0.2">
      <c r="A5" s="16"/>
    </row>
    <row r="6" spans="1:28" s="11" customFormat="1" ht="32.25" customHeight="1" x14ac:dyDescent="0.2">
      <c r="A6" s="360" t="s">
        <v>9</v>
      </c>
      <c r="B6" s="360"/>
      <c r="C6" s="360"/>
      <c r="D6" s="360"/>
      <c r="E6" s="360"/>
      <c r="F6" s="360"/>
      <c r="G6" s="360"/>
      <c r="H6" s="360"/>
      <c r="I6" s="360"/>
      <c r="J6" s="360"/>
      <c r="K6" s="360"/>
      <c r="L6" s="360"/>
      <c r="M6" s="360"/>
      <c r="N6" s="360"/>
      <c r="O6" s="360"/>
      <c r="P6" s="360"/>
      <c r="Q6" s="360"/>
      <c r="R6" s="360"/>
      <c r="S6" s="360"/>
      <c r="T6" s="12"/>
      <c r="U6" s="12"/>
      <c r="V6" s="12"/>
      <c r="W6" s="12"/>
      <c r="X6" s="12"/>
      <c r="Y6" s="12"/>
      <c r="Z6" s="12"/>
      <c r="AA6" s="12"/>
      <c r="AB6" s="12"/>
    </row>
    <row r="7" spans="1:28" s="11" customFormat="1" ht="21.75" customHeight="1" x14ac:dyDescent="0.2">
      <c r="T7" s="12"/>
      <c r="U7" s="12"/>
      <c r="V7" s="12"/>
      <c r="W7" s="12"/>
      <c r="X7" s="12"/>
      <c r="Y7" s="12"/>
      <c r="Z7" s="12"/>
      <c r="AA7" s="12"/>
      <c r="AB7" s="12"/>
    </row>
    <row r="8" spans="1:28" s="11" customFormat="1" ht="18.75" x14ac:dyDescent="0.2">
      <c r="A8" s="366" t="s">
        <v>459</v>
      </c>
      <c r="B8" s="366"/>
      <c r="C8" s="366"/>
      <c r="D8" s="366"/>
      <c r="E8" s="366"/>
      <c r="F8" s="366"/>
      <c r="G8" s="366"/>
      <c r="H8" s="366"/>
      <c r="I8" s="366"/>
      <c r="J8" s="366"/>
      <c r="K8" s="366"/>
      <c r="L8" s="366"/>
      <c r="M8" s="366"/>
      <c r="N8" s="366"/>
      <c r="O8" s="366"/>
      <c r="P8" s="366"/>
      <c r="Q8" s="366"/>
      <c r="R8" s="366"/>
      <c r="S8" s="366"/>
      <c r="T8" s="12"/>
      <c r="U8" s="12"/>
      <c r="V8" s="12"/>
      <c r="W8" s="12"/>
      <c r="X8" s="12"/>
      <c r="Y8" s="12"/>
      <c r="Z8" s="12"/>
      <c r="AA8" s="12"/>
      <c r="AB8" s="12"/>
    </row>
    <row r="9" spans="1:28" s="11" customFormat="1" ht="18.75" x14ac:dyDescent="0.2">
      <c r="A9" s="357" t="s">
        <v>8</v>
      </c>
      <c r="B9" s="357"/>
      <c r="C9" s="357"/>
      <c r="D9" s="357"/>
      <c r="E9" s="357"/>
      <c r="F9" s="357"/>
      <c r="G9" s="357"/>
      <c r="H9" s="357"/>
      <c r="I9" s="357"/>
      <c r="J9" s="357"/>
      <c r="K9" s="357"/>
      <c r="L9" s="357"/>
      <c r="M9" s="357"/>
      <c r="N9" s="357"/>
      <c r="O9" s="357"/>
      <c r="P9" s="357"/>
      <c r="Q9" s="357"/>
      <c r="R9" s="357"/>
      <c r="S9" s="357"/>
      <c r="T9" s="12"/>
      <c r="U9" s="12"/>
      <c r="V9" s="12"/>
      <c r="W9" s="12"/>
      <c r="X9" s="12"/>
      <c r="Y9" s="12"/>
      <c r="Z9" s="12"/>
      <c r="AA9" s="12"/>
      <c r="AB9" s="12"/>
    </row>
    <row r="10" spans="1:28" s="11" customFormat="1" ht="18.75" x14ac:dyDescent="0.2">
      <c r="A10" s="360"/>
      <c r="B10" s="360"/>
      <c r="C10" s="360"/>
      <c r="D10" s="360"/>
      <c r="E10" s="360"/>
      <c r="F10" s="360"/>
      <c r="G10" s="360"/>
      <c r="H10" s="360"/>
      <c r="I10" s="360"/>
      <c r="J10" s="360"/>
      <c r="K10" s="360"/>
      <c r="L10" s="360"/>
      <c r="M10" s="360"/>
      <c r="N10" s="360"/>
      <c r="O10" s="360"/>
      <c r="P10" s="360"/>
      <c r="Q10" s="360"/>
      <c r="R10" s="360"/>
      <c r="S10" s="360"/>
      <c r="T10" s="12"/>
      <c r="U10" s="12"/>
      <c r="V10" s="12"/>
      <c r="W10" s="12"/>
      <c r="X10" s="12"/>
      <c r="Y10" s="12"/>
      <c r="Z10" s="12"/>
      <c r="AA10" s="12"/>
      <c r="AB10" s="12"/>
    </row>
    <row r="11" spans="1:28" s="11" customFormat="1" ht="18.75" x14ac:dyDescent="0.2">
      <c r="A11" s="360" t="s">
        <v>500</v>
      </c>
      <c r="B11" s="360"/>
      <c r="C11" s="360"/>
      <c r="D11" s="360"/>
      <c r="E11" s="360"/>
      <c r="F11" s="360"/>
      <c r="G11" s="360"/>
      <c r="H11" s="360"/>
      <c r="I11" s="360"/>
      <c r="J11" s="360"/>
      <c r="K11" s="360"/>
      <c r="L11" s="360"/>
      <c r="M11" s="360"/>
      <c r="N11" s="360"/>
      <c r="O11" s="360"/>
      <c r="P11" s="360"/>
      <c r="Q11" s="360"/>
      <c r="R11" s="360"/>
      <c r="S11" s="360"/>
      <c r="T11" s="12"/>
      <c r="U11" s="12"/>
      <c r="V11" s="12"/>
      <c r="W11" s="12"/>
      <c r="X11" s="12"/>
      <c r="Y11" s="12"/>
      <c r="Z11" s="12"/>
      <c r="AA11" s="12"/>
      <c r="AB11" s="12"/>
    </row>
    <row r="12" spans="1:28" s="11" customFormat="1" ht="18.75" x14ac:dyDescent="0.2">
      <c r="A12" s="357" t="s">
        <v>7</v>
      </c>
      <c r="B12" s="357"/>
      <c r="C12" s="357"/>
      <c r="D12" s="357"/>
      <c r="E12" s="357"/>
      <c r="F12" s="357"/>
      <c r="G12" s="357"/>
      <c r="H12" s="357"/>
      <c r="I12" s="357"/>
      <c r="J12" s="357"/>
      <c r="K12" s="357"/>
      <c r="L12" s="357"/>
      <c r="M12" s="357"/>
      <c r="N12" s="357"/>
      <c r="O12" s="357"/>
      <c r="P12" s="357"/>
      <c r="Q12" s="357"/>
      <c r="R12" s="357"/>
      <c r="S12" s="357"/>
      <c r="T12" s="12"/>
      <c r="U12" s="12"/>
      <c r="V12" s="12"/>
      <c r="W12" s="12"/>
      <c r="X12" s="12"/>
      <c r="Y12" s="12"/>
      <c r="Z12" s="12"/>
      <c r="AA12" s="12"/>
      <c r="AB12" s="12"/>
    </row>
    <row r="13" spans="1:28" s="8"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9"/>
      <c r="U13" s="9"/>
      <c r="V13" s="9"/>
      <c r="W13" s="9"/>
      <c r="X13" s="9"/>
      <c r="Y13" s="9"/>
      <c r="Z13" s="9"/>
      <c r="AA13" s="9"/>
      <c r="AB13" s="9"/>
    </row>
    <row r="14" spans="1:28" s="8" customFormat="1" ht="44.25" customHeight="1" x14ac:dyDescent="0.2">
      <c r="A14" s="184"/>
      <c r="B14" s="184"/>
      <c r="C14" s="184"/>
      <c r="D14" s="184"/>
      <c r="E14" s="184"/>
      <c r="F14" s="184"/>
      <c r="G14" s="358" t="s">
        <v>444</v>
      </c>
      <c r="H14" s="358"/>
      <c r="I14" s="358"/>
      <c r="J14" s="374"/>
      <c r="K14" s="374"/>
      <c r="L14" s="374"/>
      <c r="M14" s="374"/>
      <c r="N14" s="184"/>
      <c r="O14" s="184"/>
      <c r="P14" s="184"/>
      <c r="Q14" s="184"/>
      <c r="R14" s="184"/>
      <c r="S14" s="184"/>
      <c r="T14" s="184"/>
      <c r="U14" s="184"/>
      <c r="V14" s="184"/>
      <c r="W14" s="184"/>
      <c r="X14" s="184"/>
      <c r="Y14" s="184"/>
      <c r="Z14" s="184"/>
      <c r="AA14" s="184"/>
      <c r="AB14" s="184"/>
    </row>
    <row r="15" spans="1:28" s="2" customFormat="1" ht="15" customHeight="1" x14ac:dyDescent="0.2">
      <c r="A15" s="370" t="s">
        <v>6</v>
      </c>
      <c r="B15" s="370"/>
      <c r="C15" s="370"/>
      <c r="D15" s="370"/>
      <c r="E15" s="370"/>
      <c r="F15" s="370"/>
      <c r="G15" s="370"/>
      <c r="H15" s="370"/>
      <c r="I15" s="370"/>
      <c r="J15" s="370"/>
      <c r="K15" s="370"/>
      <c r="L15" s="370"/>
      <c r="M15" s="370"/>
      <c r="N15" s="370"/>
      <c r="O15" s="370"/>
      <c r="P15" s="370"/>
      <c r="Q15" s="370"/>
      <c r="R15" s="370"/>
      <c r="S15" s="370"/>
      <c r="T15" s="5"/>
      <c r="U15" s="5"/>
      <c r="V15" s="5"/>
      <c r="W15" s="5"/>
      <c r="X15" s="5"/>
      <c r="Y15" s="5"/>
      <c r="Z15" s="5"/>
      <c r="AA15" s="5"/>
      <c r="AB15" s="5"/>
    </row>
    <row r="16" spans="1:28" s="2"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3"/>
      <c r="U16" s="3"/>
      <c r="V16" s="3"/>
      <c r="W16" s="3"/>
      <c r="X16" s="3"/>
      <c r="Y16" s="3"/>
    </row>
    <row r="17" spans="1:28" s="2" customFormat="1" ht="45.75" customHeight="1" x14ac:dyDescent="0.2">
      <c r="A17" s="358" t="s">
        <v>382</v>
      </c>
      <c r="B17" s="358"/>
      <c r="C17" s="358"/>
      <c r="D17" s="358"/>
      <c r="E17" s="358"/>
      <c r="F17" s="358"/>
      <c r="G17" s="358"/>
      <c r="H17" s="358"/>
      <c r="I17" s="358"/>
      <c r="J17" s="358"/>
      <c r="K17" s="358"/>
      <c r="L17" s="358"/>
      <c r="M17" s="358"/>
      <c r="N17" s="358"/>
      <c r="O17" s="358"/>
      <c r="P17" s="358"/>
      <c r="Q17" s="358"/>
      <c r="R17" s="358"/>
      <c r="S17" s="358"/>
      <c r="T17" s="6"/>
      <c r="U17" s="6"/>
      <c r="V17" s="6"/>
      <c r="W17" s="6"/>
      <c r="X17" s="6"/>
      <c r="Y17" s="6"/>
      <c r="Z17" s="6"/>
      <c r="AA17" s="6"/>
      <c r="AB17" s="6"/>
    </row>
    <row r="18" spans="1:28" s="2"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
      <c r="U18" s="3"/>
      <c r="V18" s="3"/>
      <c r="W18" s="3"/>
      <c r="X18" s="3"/>
      <c r="Y18" s="3"/>
    </row>
    <row r="19" spans="1:28" s="2" customFormat="1" ht="54" customHeight="1" x14ac:dyDescent="0.2">
      <c r="A19" s="365" t="s">
        <v>5</v>
      </c>
      <c r="B19" s="365" t="s">
        <v>99</v>
      </c>
      <c r="C19" s="367" t="s">
        <v>276</v>
      </c>
      <c r="D19" s="365" t="s">
        <v>275</v>
      </c>
      <c r="E19" s="365" t="s">
        <v>98</v>
      </c>
      <c r="F19" s="365" t="s">
        <v>97</v>
      </c>
      <c r="G19" s="365" t="s">
        <v>271</v>
      </c>
      <c r="H19" s="365" t="s">
        <v>96</v>
      </c>
      <c r="I19" s="365" t="s">
        <v>95</v>
      </c>
      <c r="J19" s="365" t="s">
        <v>94</v>
      </c>
      <c r="K19" s="365" t="s">
        <v>93</v>
      </c>
      <c r="L19" s="365" t="s">
        <v>92</v>
      </c>
      <c r="M19" s="365" t="s">
        <v>91</v>
      </c>
      <c r="N19" s="365" t="s">
        <v>90</v>
      </c>
      <c r="O19" s="365" t="s">
        <v>89</v>
      </c>
      <c r="P19" s="365" t="s">
        <v>88</v>
      </c>
      <c r="Q19" s="365" t="s">
        <v>274</v>
      </c>
      <c r="R19" s="365"/>
      <c r="S19" s="369" t="s">
        <v>376</v>
      </c>
      <c r="T19" s="3"/>
      <c r="U19" s="3"/>
      <c r="V19" s="3"/>
      <c r="W19" s="3"/>
      <c r="X19" s="3"/>
      <c r="Y19" s="3"/>
    </row>
    <row r="20" spans="1:28" s="2" customFormat="1" ht="180.75" customHeight="1" x14ac:dyDescent="0.2">
      <c r="A20" s="365"/>
      <c r="B20" s="365"/>
      <c r="C20" s="368"/>
      <c r="D20" s="365"/>
      <c r="E20" s="365"/>
      <c r="F20" s="365"/>
      <c r="G20" s="365"/>
      <c r="H20" s="365"/>
      <c r="I20" s="365"/>
      <c r="J20" s="365"/>
      <c r="K20" s="365"/>
      <c r="L20" s="365"/>
      <c r="M20" s="365"/>
      <c r="N20" s="365"/>
      <c r="O20" s="365"/>
      <c r="P20" s="365"/>
      <c r="Q20" s="44" t="s">
        <v>272</v>
      </c>
      <c r="R20" s="45" t="s">
        <v>273</v>
      </c>
      <c r="S20" s="369"/>
      <c r="T20" s="31"/>
      <c r="U20" s="31"/>
      <c r="V20" s="31"/>
      <c r="W20" s="31"/>
      <c r="X20" s="31"/>
      <c r="Y20" s="31"/>
      <c r="Z20" s="30"/>
      <c r="AA20" s="30"/>
      <c r="AB20" s="30"/>
    </row>
    <row r="21" spans="1:28" s="2" customFormat="1" ht="18.75" x14ac:dyDescent="0.2">
      <c r="A21" s="44">
        <v>1</v>
      </c>
      <c r="B21" s="49">
        <v>2</v>
      </c>
      <c r="C21" s="44">
        <v>3</v>
      </c>
      <c r="D21" s="49">
        <v>4</v>
      </c>
      <c r="E21" s="44">
        <v>5</v>
      </c>
      <c r="F21" s="49">
        <v>6</v>
      </c>
      <c r="G21" s="134">
        <v>7</v>
      </c>
      <c r="H21" s="135">
        <v>8</v>
      </c>
      <c r="I21" s="134">
        <v>9</v>
      </c>
      <c r="J21" s="135">
        <v>10</v>
      </c>
      <c r="K21" s="134">
        <v>11</v>
      </c>
      <c r="L21" s="135">
        <v>12</v>
      </c>
      <c r="M21" s="134">
        <v>13</v>
      </c>
      <c r="N21" s="135">
        <v>14</v>
      </c>
      <c r="O21" s="134">
        <v>15</v>
      </c>
      <c r="P21" s="135">
        <v>16</v>
      </c>
      <c r="Q21" s="134">
        <v>17</v>
      </c>
      <c r="R21" s="135">
        <v>18</v>
      </c>
      <c r="S21" s="134">
        <v>19</v>
      </c>
      <c r="T21" s="31"/>
      <c r="U21" s="31"/>
      <c r="V21" s="31"/>
      <c r="W21" s="31"/>
      <c r="X21" s="31"/>
      <c r="Y21" s="31"/>
      <c r="Z21" s="30"/>
      <c r="AA21" s="30"/>
      <c r="AB21" s="30"/>
    </row>
    <row r="22" spans="1:28" s="2" customFormat="1" ht="32.25" customHeight="1" x14ac:dyDescent="0.2">
      <c r="A22" s="44"/>
      <c r="B22" s="362" t="s">
        <v>427</v>
      </c>
      <c r="C22" s="363"/>
      <c r="D22" s="363"/>
      <c r="E22" s="363"/>
      <c r="F22" s="363"/>
      <c r="G22" s="364"/>
      <c r="H22" s="49"/>
      <c r="I22" s="49"/>
      <c r="J22" s="49"/>
      <c r="K22" s="49"/>
      <c r="L22" s="49"/>
      <c r="M22" s="49"/>
      <c r="N22" s="49"/>
      <c r="O22" s="49"/>
      <c r="P22" s="49"/>
      <c r="Q22" s="40"/>
      <c r="R22" s="4"/>
      <c r="S22" s="133"/>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15:S15"/>
    <mergeCell ref="A16:S16"/>
    <mergeCell ref="A17:S17"/>
    <mergeCell ref="A18:S18"/>
    <mergeCell ref="A10:S10"/>
    <mergeCell ref="A11:S11"/>
    <mergeCell ref="A12:S12"/>
    <mergeCell ref="A13:S13"/>
    <mergeCell ref="G14:M14"/>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B22:G22"/>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13" sqref="A13:T13"/>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68</v>
      </c>
    </row>
    <row r="3" spans="1:20" s="11" customFormat="1" ht="18.75" customHeight="1" x14ac:dyDescent="0.3">
      <c r="A3" s="17"/>
      <c r="H3" s="15"/>
      <c r="T3" s="14" t="s">
        <v>10</v>
      </c>
    </row>
    <row r="4" spans="1:20" s="11" customFormat="1" ht="18.75" customHeight="1" x14ac:dyDescent="0.3">
      <c r="A4" s="17"/>
      <c r="H4" s="15"/>
      <c r="T4" s="14" t="s">
        <v>435</v>
      </c>
    </row>
    <row r="5" spans="1:20" s="11" customFormat="1" ht="18.75" customHeight="1" x14ac:dyDescent="0.3">
      <c r="A5" s="17"/>
      <c r="H5" s="15"/>
      <c r="T5" s="14"/>
    </row>
    <row r="6" spans="1:20" s="11" customFormat="1" x14ac:dyDescent="0.2">
      <c r="A6" s="356" t="s">
        <v>449</v>
      </c>
      <c r="B6" s="356"/>
      <c r="C6" s="356"/>
      <c r="D6" s="356"/>
      <c r="E6" s="356"/>
      <c r="F6" s="356"/>
      <c r="G6" s="356"/>
      <c r="H6" s="356"/>
      <c r="I6" s="356"/>
      <c r="J6" s="356"/>
      <c r="K6" s="356"/>
      <c r="L6" s="356"/>
      <c r="M6" s="356"/>
      <c r="N6" s="356"/>
      <c r="O6" s="356"/>
      <c r="P6" s="356"/>
      <c r="Q6" s="356"/>
      <c r="R6" s="356"/>
      <c r="S6" s="356"/>
      <c r="T6" s="356"/>
    </row>
    <row r="7" spans="1:20" s="11" customFormat="1" x14ac:dyDescent="0.2">
      <c r="A7" s="16"/>
      <c r="H7" s="15"/>
    </row>
    <row r="8" spans="1:20" s="11" customFormat="1" ht="18.75" x14ac:dyDescent="0.2">
      <c r="A8" s="360" t="s">
        <v>9</v>
      </c>
      <c r="B8" s="360"/>
      <c r="C8" s="360"/>
      <c r="D8" s="360"/>
      <c r="E8" s="360"/>
      <c r="F8" s="360"/>
      <c r="G8" s="360"/>
      <c r="H8" s="360"/>
      <c r="I8" s="360"/>
      <c r="J8" s="360"/>
      <c r="K8" s="360"/>
      <c r="L8" s="360"/>
      <c r="M8" s="360"/>
      <c r="N8" s="360"/>
      <c r="O8" s="360"/>
      <c r="P8" s="360"/>
      <c r="Q8" s="360"/>
      <c r="R8" s="360"/>
      <c r="S8" s="360"/>
      <c r="T8" s="360"/>
    </row>
    <row r="9" spans="1:20" s="11" customFormat="1" ht="18.75" x14ac:dyDescent="0.2">
      <c r="A9" s="360"/>
      <c r="B9" s="360"/>
      <c r="C9" s="360"/>
      <c r="D9" s="360"/>
      <c r="E9" s="360"/>
      <c r="F9" s="360"/>
      <c r="G9" s="360"/>
      <c r="H9" s="360"/>
      <c r="I9" s="360"/>
      <c r="J9" s="360"/>
      <c r="K9" s="360"/>
      <c r="L9" s="360"/>
      <c r="M9" s="360"/>
      <c r="N9" s="360"/>
      <c r="O9" s="360"/>
      <c r="P9" s="360"/>
      <c r="Q9" s="360"/>
      <c r="R9" s="360"/>
      <c r="S9" s="360"/>
      <c r="T9" s="360"/>
    </row>
    <row r="10" spans="1:20" s="11" customFormat="1" ht="18.75" customHeight="1" x14ac:dyDescent="0.2">
      <c r="A10" s="359" t="s">
        <v>458</v>
      </c>
      <c r="B10" s="359"/>
      <c r="C10" s="359"/>
      <c r="D10" s="359"/>
      <c r="E10" s="359"/>
      <c r="F10" s="359"/>
      <c r="G10" s="359"/>
      <c r="H10" s="359"/>
      <c r="I10" s="359"/>
      <c r="J10" s="359"/>
      <c r="K10" s="359"/>
      <c r="L10" s="359"/>
      <c r="M10" s="359"/>
      <c r="N10" s="359"/>
      <c r="O10" s="359"/>
      <c r="P10" s="359"/>
      <c r="Q10" s="359"/>
      <c r="R10" s="359"/>
      <c r="S10" s="359"/>
      <c r="T10" s="359"/>
    </row>
    <row r="11" spans="1:20" s="11" customFormat="1" ht="18.75" customHeight="1" x14ac:dyDescent="0.2">
      <c r="A11" s="357" t="s">
        <v>8</v>
      </c>
      <c r="B11" s="357"/>
      <c r="C11" s="357"/>
      <c r="D11" s="357"/>
      <c r="E11" s="357"/>
      <c r="F11" s="357"/>
      <c r="G11" s="357"/>
      <c r="H11" s="357"/>
      <c r="I11" s="357"/>
      <c r="J11" s="357"/>
      <c r="K11" s="357"/>
      <c r="L11" s="357"/>
      <c r="M11" s="357"/>
      <c r="N11" s="357"/>
      <c r="O11" s="357"/>
      <c r="P11" s="357"/>
      <c r="Q11" s="357"/>
      <c r="R11" s="357"/>
      <c r="S11" s="357"/>
      <c r="T11" s="357"/>
    </row>
    <row r="12" spans="1:20" s="11" customFormat="1" ht="18.75" x14ac:dyDescent="0.2">
      <c r="A12" s="360"/>
      <c r="B12" s="360"/>
      <c r="C12" s="360"/>
      <c r="D12" s="360"/>
      <c r="E12" s="360"/>
      <c r="F12" s="360"/>
      <c r="G12" s="360"/>
      <c r="H12" s="360"/>
      <c r="I12" s="360"/>
      <c r="J12" s="360"/>
      <c r="K12" s="360"/>
      <c r="L12" s="360"/>
      <c r="M12" s="360"/>
      <c r="N12" s="360"/>
      <c r="O12" s="360"/>
      <c r="P12" s="360"/>
      <c r="Q12" s="360"/>
      <c r="R12" s="360"/>
      <c r="S12" s="360"/>
      <c r="T12" s="360"/>
    </row>
    <row r="13" spans="1:20" s="11" customFormat="1" ht="18.75" customHeight="1" x14ac:dyDescent="0.2">
      <c r="A13" s="360" t="s">
        <v>500</v>
      </c>
      <c r="B13" s="360"/>
      <c r="C13" s="360"/>
      <c r="D13" s="360"/>
      <c r="E13" s="360"/>
      <c r="F13" s="360"/>
      <c r="G13" s="360"/>
      <c r="H13" s="360"/>
      <c r="I13" s="360"/>
      <c r="J13" s="360"/>
      <c r="K13" s="360"/>
      <c r="L13" s="360"/>
      <c r="M13" s="360"/>
      <c r="N13" s="360"/>
      <c r="O13" s="360"/>
      <c r="P13" s="360"/>
      <c r="Q13" s="360"/>
      <c r="R13" s="360"/>
      <c r="S13" s="360"/>
      <c r="T13" s="360"/>
    </row>
    <row r="14" spans="1:20" s="11" customFormat="1" ht="18.75" customHeight="1" x14ac:dyDescent="0.2">
      <c r="A14" s="357" t="s">
        <v>7</v>
      </c>
      <c r="B14" s="357"/>
      <c r="C14" s="357"/>
      <c r="D14" s="357"/>
      <c r="E14" s="357"/>
      <c r="F14" s="357"/>
      <c r="G14" s="357"/>
      <c r="H14" s="357"/>
      <c r="I14" s="357"/>
      <c r="J14" s="357"/>
      <c r="K14" s="357"/>
      <c r="L14" s="357"/>
      <c r="M14" s="357"/>
      <c r="N14" s="357"/>
      <c r="O14" s="357"/>
      <c r="P14" s="357"/>
      <c r="Q14" s="357"/>
      <c r="R14" s="357"/>
      <c r="S14" s="357"/>
      <c r="T14" s="357"/>
    </row>
    <row r="15" spans="1:20" s="8"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8" customFormat="1" ht="43.5" customHeight="1" x14ac:dyDescent="0.2">
      <c r="A16" s="190"/>
      <c r="B16" s="190"/>
      <c r="C16" s="190"/>
      <c r="D16" s="190"/>
      <c r="E16" s="190"/>
      <c r="F16" s="190"/>
      <c r="G16" s="358" t="s">
        <v>442</v>
      </c>
      <c r="H16" s="374"/>
      <c r="I16" s="374"/>
      <c r="J16" s="374"/>
      <c r="K16" s="374"/>
      <c r="L16" s="374"/>
      <c r="M16" s="374"/>
      <c r="N16" s="374"/>
      <c r="O16" s="374"/>
      <c r="P16" s="374"/>
      <c r="Q16" s="374"/>
      <c r="R16" s="374"/>
      <c r="S16" s="374"/>
      <c r="T16" s="190"/>
    </row>
    <row r="17" spans="1:113" s="2" customFormat="1" ht="15" customHeight="1" x14ac:dyDescent="0.2">
      <c r="A17" s="357" t="s">
        <v>6</v>
      </c>
      <c r="B17" s="357"/>
      <c r="C17" s="357"/>
      <c r="D17" s="357"/>
      <c r="E17" s="357"/>
      <c r="F17" s="357"/>
      <c r="G17" s="357"/>
      <c r="H17" s="357"/>
      <c r="I17" s="357"/>
      <c r="J17" s="357"/>
      <c r="K17" s="357"/>
      <c r="L17" s="357"/>
      <c r="M17" s="357"/>
      <c r="N17" s="357"/>
      <c r="O17" s="357"/>
      <c r="P17" s="357"/>
      <c r="Q17" s="357"/>
      <c r="R17" s="357"/>
      <c r="S17" s="357"/>
      <c r="T17" s="357"/>
    </row>
    <row r="18" spans="1:113" s="2"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2" customFormat="1" ht="15" customHeight="1" x14ac:dyDescent="0.2">
      <c r="A19" s="359" t="s">
        <v>387</v>
      </c>
      <c r="B19" s="359"/>
      <c r="C19" s="359"/>
      <c r="D19" s="359"/>
      <c r="E19" s="359"/>
      <c r="F19" s="359"/>
      <c r="G19" s="359"/>
      <c r="H19" s="359"/>
      <c r="I19" s="359"/>
      <c r="J19" s="359"/>
      <c r="K19" s="359"/>
      <c r="L19" s="359"/>
      <c r="M19" s="359"/>
      <c r="N19" s="359"/>
      <c r="O19" s="359"/>
      <c r="P19" s="359"/>
      <c r="Q19" s="359"/>
      <c r="R19" s="359"/>
      <c r="S19" s="359"/>
      <c r="T19" s="359"/>
    </row>
    <row r="20" spans="1:113" s="62"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113" ht="46.5" customHeight="1" x14ac:dyDescent="0.25">
      <c r="A21" s="383" t="s">
        <v>5</v>
      </c>
      <c r="B21" s="376" t="s">
        <v>221</v>
      </c>
      <c r="C21" s="377"/>
      <c r="D21" s="380" t="s">
        <v>121</v>
      </c>
      <c r="E21" s="376" t="s">
        <v>405</v>
      </c>
      <c r="F21" s="377"/>
      <c r="G21" s="376" t="s">
        <v>241</v>
      </c>
      <c r="H21" s="377"/>
      <c r="I21" s="376" t="s">
        <v>120</v>
      </c>
      <c r="J21" s="377"/>
      <c r="K21" s="380" t="s">
        <v>119</v>
      </c>
      <c r="L21" s="376" t="s">
        <v>118</v>
      </c>
      <c r="M21" s="377"/>
      <c r="N21" s="376" t="s">
        <v>402</v>
      </c>
      <c r="O21" s="377"/>
      <c r="P21" s="380" t="s">
        <v>117</v>
      </c>
      <c r="Q21" s="386" t="s">
        <v>116</v>
      </c>
      <c r="R21" s="387"/>
      <c r="S21" s="386" t="s">
        <v>115</v>
      </c>
      <c r="T21" s="388"/>
    </row>
    <row r="22" spans="1:113" ht="204.75" customHeight="1" x14ac:dyDescent="0.25">
      <c r="A22" s="384"/>
      <c r="B22" s="378"/>
      <c r="C22" s="379"/>
      <c r="D22" s="382"/>
      <c r="E22" s="378"/>
      <c r="F22" s="379"/>
      <c r="G22" s="378"/>
      <c r="H22" s="379"/>
      <c r="I22" s="378"/>
      <c r="J22" s="379"/>
      <c r="K22" s="381"/>
      <c r="L22" s="378"/>
      <c r="M22" s="379"/>
      <c r="N22" s="378"/>
      <c r="O22" s="379"/>
      <c r="P22" s="381"/>
      <c r="Q22" s="108" t="s">
        <v>114</v>
      </c>
      <c r="R22" s="108" t="s">
        <v>386</v>
      </c>
      <c r="S22" s="108" t="s">
        <v>113</v>
      </c>
      <c r="T22" s="108" t="s">
        <v>112</v>
      </c>
    </row>
    <row r="23" spans="1:113" ht="51.75" customHeight="1" x14ac:dyDescent="0.25">
      <c r="A23" s="385"/>
      <c r="B23" s="141" t="s">
        <v>110</v>
      </c>
      <c r="C23" s="141" t="s">
        <v>111</v>
      </c>
      <c r="D23" s="381"/>
      <c r="E23" s="141" t="s">
        <v>110</v>
      </c>
      <c r="F23" s="141" t="s">
        <v>111</v>
      </c>
      <c r="G23" s="141" t="s">
        <v>110</v>
      </c>
      <c r="H23" s="141" t="s">
        <v>111</v>
      </c>
      <c r="I23" s="141" t="s">
        <v>110</v>
      </c>
      <c r="J23" s="141" t="s">
        <v>111</v>
      </c>
      <c r="K23" s="141" t="s">
        <v>110</v>
      </c>
      <c r="L23" s="141" t="s">
        <v>110</v>
      </c>
      <c r="M23" s="141" t="s">
        <v>111</v>
      </c>
      <c r="N23" s="141" t="s">
        <v>110</v>
      </c>
      <c r="O23" s="141" t="s">
        <v>111</v>
      </c>
      <c r="P23" s="142" t="s">
        <v>110</v>
      </c>
      <c r="Q23" s="108" t="s">
        <v>110</v>
      </c>
      <c r="R23" s="108" t="s">
        <v>110</v>
      </c>
      <c r="S23" s="108" t="s">
        <v>110</v>
      </c>
      <c r="T23" s="108" t="s">
        <v>110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66.75" customHeight="1" x14ac:dyDescent="0.25">
      <c r="A25" s="66">
        <v>1</v>
      </c>
      <c r="B25" s="64"/>
      <c r="C25" s="64" t="s">
        <v>437</v>
      </c>
      <c r="D25" s="64" t="s">
        <v>454</v>
      </c>
      <c r="E25" s="64"/>
      <c r="F25" s="64" t="s">
        <v>423</v>
      </c>
      <c r="G25" s="64"/>
      <c r="H25" s="64" t="s">
        <v>423</v>
      </c>
      <c r="I25" s="64"/>
      <c r="J25" s="63"/>
      <c r="K25" s="63"/>
      <c r="L25" s="63"/>
      <c r="M25" s="65">
        <v>6</v>
      </c>
      <c r="N25" s="192"/>
      <c r="O25" s="192">
        <v>0.25</v>
      </c>
      <c r="P25" s="63" t="s">
        <v>428</v>
      </c>
      <c r="Q25" s="181" t="s">
        <v>428</v>
      </c>
      <c r="R25" s="63" t="s">
        <v>428</v>
      </c>
      <c r="S25" s="63" t="s">
        <v>428</v>
      </c>
      <c r="T25" s="63" t="s">
        <v>428</v>
      </c>
    </row>
    <row r="26" spans="1:113" ht="19.5" customHeight="1" x14ac:dyDescent="0.25"/>
    <row r="27" spans="1:113" s="60" customFormat="1" ht="12.75" x14ac:dyDescent="0.2">
      <c r="B27" s="61"/>
      <c r="C27" s="61"/>
      <c r="K27" s="61"/>
    </row>
    <row r="28" spans="1:113" s="60" customFormat="1" x14ac:dyDescent="0.25">
      <c r="B28" s="58" t="s">
        <v>109</v>
      </c>
      <c r="C28" s="58"/>
      <c r="D28" s="58"/>
      <c r="E28" s="58"/>
      <c r="F28" s="58"/>
      <c r="G28" s="58"/>
      <c r="H28" s="58"/>
      <c r="I28" s="58"/>
      <c r="J28" s="58"/>
      <c r="K28" s="58"/>
      <c r="L28" s="58"/>
      <c r="M28" s="58"/>
      <c r="N28" s="58"/>
      <c r="O28" s="58"/>
      <c r="P28" s="58"/>
      <c r="Q28" s="58"/>
      <c r="R28" s="58"/>
    </row>
    <row r="29" spans="1:113" x14ac:dyDescent="0.25">
      <c r="B29" s="375" t="s">
        <v>411</v>
      </c>
      <c r="C29" s="375"/>
      <c r="D29" s="375"/>
      <c r="E29" s="375"/>
      <c r="F29" s="375"/>
      <c r="G29" s="375"/>
      <c r="H29" s="375"/>
      <c r="I29" s="375"/>
      <c r="J29" s="375"/>
      <c r="K29" s="375"/>
      <c r="L29" s="375"/>
      <c r="M29" s="375"/>
      <c r="N29" s="375"/>
      <c r="O29" s="375"/>
      <c r="P29" s="375"/>
      <c r="Q29" s="375"/>
      <c r="R29" s="375"/>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385</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G16:S16"/>
    <mergeCell ref="A6:T6"/>
    <mergeCell ref="Q21:R21"/>
    <mergeCell ref="S21:T21"/>
    <mergeCell ref="A8:T8"/>
    <mergeCell ref="A9:T9"/>
    <mergeCell ref="A10:T10"/>
    <mergeCell ref="A11:T11"/>
    <mergeCell ref="A12:T12"/>
    <mergeCell ref="A13:T13"/>
    <mergeCell ref="A14:T14"/>
    <mergeCell ref="A15:T15"/>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1"/>
  <sheetViews>
    <sheetView view="pageBreakPreview" topLeftCell="A16" zoomScaleSheetLayoutView="10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10</v>
      </c>
      <c r="E2" s="15"/>
      <c r="F2" s="15"/>
    </row>
    <row r="3" spans="1:29" s="11" customFormat="1" ht="18.75" x14ac:dyDescent="0.3">
      <c r="A3" s="16"/>
      <c r="C3" s="14" t="s">
        <v>435</v>
      </c>
      <c r="E3" s="15"/>
      <c r="F3" s="15"/>
    </row>
    <row r="4" spans="1:29" s="11" customFormat="1" ht="15.75" x14ac:dyDescent="0.2">
      <c r="A4" s="356" t="s">
        <v>441</v>
      </c>
      <c r="B4" s="356"/>
      <c r="C4" s="356"/>
      <c r="E4" s="15"/>
      <c r="F4" s="15"/>
    </row>
    <row r="5" spans="1:29" s="11" customFormat="1" ht="15.75" x14ac:dyDescent="0.2">
      <c r="A5" s="16"/>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1" customFormat="1" ht="18.75" x14ac:dyDescent="0.3">
      <c r="A6" s="360" t="s">
        <v>9</v>
      </c>
      <c r="B6" s="360"/>
      <c r="C6" s="360"/>
      <c r="E6" s="15"/>
      <c r="F6" s="15"/>
      <c r="G6" s="14"/>
    </row>
    <row r="7" spans="1:29" s="11" customFormat="1" ht="18.75" x14ac:dyDescent="0.2">
      <c r="A7" s="149"/>
      <c r="B7" s="149"/>
      <c r="C7" s="149"/>
      <c r="D7" s="12"/>
      <c r="E7" s="12"/>
      <c r="F7" s="12"/>
      <c r="G7" s="12"/>
      <c r="H7" s="12"/>
      <c r="I7" s="12"/>
      <c r="J7" s="12"/>
      <c r="K7" s="12"/>
      <c r="L7" s="12"/>
      <c r="M7" s="12"/>
      <c r="N7" s="12"/>
      <c r="O7" s="12"/>
      <c r="P7" s="12"/>
      <c r="Q7" s="12"/>
      <c r="R7" s="12"/>
      <c r="S7" s="12"/>
      <c r="T7" s="12"/>
      <c r="U7" s="12"/>
    </row>
    <row r="8" spans="1:29" s="11" customFormat="1" ht="18.75" x14ac:dyDescent="0.2">
      <c r="A8" s="361" t="s">
        <v>458</v>
      </c>
      <c r="B8" s="361"/>
      <c r="C8" s="361"/>
      <c r="D8" s="13"/>
      <c r="E8" s="13"/>
      <c r="F8" s="13"/>
      <c r="G8" s="13"/>
      <c r="H8" s="12"/>
      <c r="I8" s="12"/>
      <c r="J8" s="12"/>
      <c r="K8" s="12"/>
      <c r="L8" s="12"/>
      <c r="M8" s="12"/>
      <c r="N8" s="12"/>
      <c r="O8" s="12"/>
      <c r="P8" s="12"/>
      <c r="Q8" s="12"/>
      <c r="R8" s="12"/>
      <c r="S8" s="12"/>
      <c r="T8" s="12"/>
      <c r="U8" s="12"/>
    </row>
    <row r="9" spans="1:29" s="11" customFormat="1" ht="18.75" x14ac:dyDescent="0.2">
      <c r="A9" s="357" t="s">
        <v>8</v>
      </c>
      <c r="B9" s="357"/>
      <c r="C9" s="357"/>
      <c r="D9" s="7"/>
      <c r="E9" s="7"/>
      <c r="F9" s="7"/>
      <c r="G9" s="7"/>
      <c r="H9" s="12"/>
      <c r="I9" s="12"/>
      <c r="J9" s="12"/>
      <c r="K9" s="12"/>
      <c r="L9" s="12"/>
      <c r="M9" s="12"/>
      <c r="N9" s="12"/>
      <c r="O9" s="12"/>
      <c r="P9" s="12"/>
      <c r="Q9" s="12"/>
      <c r="R9" s="12"/>
      <c r="S9" s="12"/>
      <c r="T9" s="12"/>
      <c r="U9" s="12"/>
    </row>
    <row r="10" spans="1:29" s="11" customFormat="1" ht="18.75" x14ac:dyDescent="0.2">
      <c r="A10" s="149"/>
      <c r="B10" s="149"/>
      <c r="C10" s="149"/>
      <c r="D10" s="5"/>
      <c r="E10" s="5"/>
      <c r="F10" s="5"/>
      <c r="G10" s="5"/>
      <c r="H10" s="12"/>
      <c r="I10" s="12"/>
      <c r="J10" s="12"/>
      <c r="K10" s="12"/>
      <c r="L10" s="12"/>
      <c r="M10" s="12"/>
      <c r="N10" s="12"/>
      <c r="O10" s="12"/>
      <c r="P10" s="12"/>
      <c r="Q10" s="12"/>
      <c r="R10" s="12"/>
      <c r="S10" s="12"/>
      <c r="T10" s="12"/>
      <c r="U10" s="12"/>
    </row>
    <row r="11" spans="1:29" s="11" customFormat="1" ht="18.75" x14ac:dyDescent="0.2">
      <c r="A11" s="360" t="s">
        <v>500</v>
      </c>
      <c r="B11" s="360"/>
      <c r="C11" s="360"/>
      <c r="D11" s="13"/>
      <c r="E11" s="13"/>
      <c r="F11" s="13"/>
      <c r="G11" s="13"/>
      <c r="H11" s="12"/>
      <c r="I11" s="12"/>
      <c r="J11" s="12"/>
      <c r="K11" s="12"/>
      <c r="L11" s="12"/>
      <c r="M11" s="12"/>
      <c r="N11" s="12"/>
      <c r="O11" s="12"/>
      <c r="P11" s="12"/>
      <c r="Q11" s="12"/>
      <c r="R11" s="12"/>
      <c r="S11" s="12"/>
      <c r="T11" s="12"/>
      <c r="U11" s="12"/>
    </row>
    <row r="12" spans="1:29" s="11" customFormat="1" ht="18.75" x14ac:dyDescent="0.2">
      <c r="A12" s="357" t="s">
        <v>7</v>
      </c>
      <c r="B12" s="357"/>
      <c r="C12" s="357"/>
      <c r="D12" s="7"/>
      <c r="E12" s="7"/>
      <c r="F12" s="7"/>
      <c r="G12" s="7"/>
      <c r="H12" s="12"/>
      <c r="I12" s="12"/>
      <c r="J12" s="12"/>
      <c r="K12" s="12"/>
      <c r="L12" s="12"/>
      <c r="M12" s="12"/>
      <c r="N12" s="12"/>
      <c r="O12" s="12"/>
      <c r="P12" s="12"/>
      <c r="Q12" s="12"/>
      <c r="R12" s="12"/>
      <c r="S12" s="12"/>
      <c r="T12" s="12"/>
      <c r="U12" s="12"/>
    </row>
    <row r="13" spans="1:29" s="11" customFormat="1" ht="45.75" customHeight="1" x14ac:dyDescent="0.2">
      <c r="A13" s="150"/>
      <c r="B13" s="392" t="s">
        <v>445</v>
      </c>
      <c r="C13" s="393"/>
      <c r="D13" s="393"/>
      <c r="E13" s="5"/>
      <c r="F13" s="5"/>
      <c r="G13" s="5"/>
      <c r="H13" s="12"/>
      <c r="I13" s="12"/>
      <c r="J13" s="12"/>
      <c r="K13" s="12"/>
      <c r="L13" s="12"/>
      <c r="M13" s="12"/>
      <c r="N13" s="12"/>
      <c r="O13" s="12"/>
      <c r="P13" s="12"/>
      <c r="Q13" s="12"/>
      <c r="R13" s="12"/>
      <c r="S13" s="12"/>
      <c r="T13" s="12"/>
      <c r="U13" s="12"/>
    </row>
    <row r="14" spans="1:29" s="2" customFormat="1" ht="15.75" x14ac:dyDescent="0.2">
      <c r="A14" s="357" t="s">
        <v>6</v>
      </c>
      <c r="B14" s="357"/>
      <c r="C14" s="357"/>
      <c r="D14" s="7"/>
      <c r="E14" s="7"/>
      <c r="F14" s="7"/>
      <c r="G14" s="7"/>
      <c r="H14" s="7"/>
      <c r="I14" s="7"/>
      <c r="J14" s="7"/>
      <c r="K14" s="7"/>
      <c r="L14" s="7"/>
      <c r="M14" s="7"/>
      <c r="N14" s="7"/>
      <c r="O14" s="7"/>
      <c r="P14" s="7"/>
      <c r="Q14" s="7"/>
      <c r="R14" s="7"/>
      <c r="S14" s="7"/>
      <c r="T14" s="7"/>
      <c r="U14" s="7"/>
    </row>
    <row r="15" spans="1:29" s="2" customFormat="1" ht="15" customHeight="1" x14ac:dyDescent="0.2">
      <c r="A15" s="357"/>
      <c r="B15" s="357"/>
      <c r="C15" s="357"/>
      <c r="D15" s="5"/>
      <c r="E15" s="5"/>
      <c r="F15" s="5"/>
      <c r="G15" s="5"/>
      <c r="H15" s="5"/>
      <c r="I15" s="5"/>
      <c r="J15" s="5"/>
      <c r="K15" s="5"/>
      <c r="L15" s="5"/>
      <c r="M15" s="5"/>
      <c r="N15" s="5"/>
      <c r="O15" s="5"/>
      <c r="P15" s="5"/>
      <c r="Q15" s="5"/>
      <c r="R15" s="5"/>
      <c r="S15" s="5"/>
      <c r="T15" s="5"/>
      <c r="U15" s="5"/>
    </row>
    <row r="16" spans="1:29" s="2" customFormat="1" ht="15" customHeight="1" x14ac:dyDescent="0.2">
      <c r="A16" s="371"/>
      <c r="B16" s="371"/>
      <c r="C16" s="371"/>
      <c r="D16" s="3"/>
      <c r="E16" s="3"/>
      <c r="F16" s="3"/>
      <c r="G16" s="3"/>
      <c r="H16" s="3"/>
      <c r="I16" s="3"/>
      <c r="J16" s="3"/>
      <c r="K16" s="3"/>
      <c r="L16" s="3"/>
      <c r="M16" s="3"/>
      <c r="N16" s="3"/>
      <c r="O16" s="3"/>
      <c r="P16" s="3"/>
      <c r="Q16" s="3"/>
      <c r="R16" s="3"/>
    </row>
    <row r="17" spans="1:21" s="2" customFormat="1" ht="27.75" customHeight="1" x14ac:dyDescent="0.2">
      <c r="A17" s="358" t="s">
        <v>381</v>
      </c>
      <c r="B17" s="358"/>
      <c r="C17" s="358"/>
      <c r="D17" s="6"/>
      <c r="E17" s="6"/>
      <c r="F17" s="6"/>
      <c r="G17" s="6"/>
      <c r="H17" s="6"/>
      <c r="I17" s="6"/>
      <c r="J17" s="6"/>
      <c r="K17" s="6"/>
      <c r="L17" s="6"/>
      <c r="M17" s="6"/>
      <c r="N17" s="6"/>
      <c r="O17" s="6"/>
      <c r="P17" s="6"/>
      <c r="Q17" s="6"/>
      <c r="R17" s="6"/>
      <c r="S17" s="6"/>
      <c r="T17" s="6"/>
      <c r="U17" s="6"/>
    </row>
    <row r="18" spans="1:21" s="2" customFormat="1" ht="15" customHeight="1" x14ac:dyDescent="0.2">
      <c r="A18" s="5"/>
      <c r="B18" s="5"/>
      <c r="C18" s="5"/>
      <c r="D18" s="5"/>
      <c r="E18" s="5"/>
      <c r="F18" s="5"/>
      <c r="G18" s="5"/>
      <c r="H18" s="3"/>
      <c r="I18" s="3"/>
      <c r="J18" s="3"/>
      <c r="K18" s="3"/>
      <c r="L18" s="3"/>
      <c r="M18" s="3"/>
      <c r="N18" s="3"/>
      <c r="O18" s="3"/>
      <c r="P18" s="3"/>
      <c r="Q18" s="3"/>
      <c r="R18" s="3"/>
    </row>
    <row r="19" spans="1:21" s="2" customFormat="1" ht="39.75" customHeight="1" x14ac:dyDescent="0.2">
      <c r="A19" s="28" t="s">
        <v>5</v>
      </c>
      <c r="B19" s="40" t="s">
        <v>67</v>
      </c>
      <c r="C19" s="39" t="s">
        <v>66</v>
      </c>
      <c r="D19" s="32"/>
      <c r="E19" s="32"/>
      <c r="F19" s="32"/>
      <c r="G19" s="32"/>
      <c r="H19" s="31"/>
      <c r="I19" s="31"/>
      <c r="J19" s="31"/>
      <c r="K19" s="31"/>
      <c r="L19" s="31"/>
      <c r="M19" s="31"/>
      <c r="N19" s="31"/>
      <c r="O19" s="31"/>
      <c r="P19" s="31"/>
      <c r="Q19" s="31"/>
      <c r="R19" s="31"/>
      <c r="S19" s="30"/>
      <c r="T19" s="30"/>
      <c r="U19" s="30"/>
    </row>
    <row r="20" spans="1:21" s="2" customFormat="1" ht="16.5" customHeight="1" x14ac:dyDescent="0.2">
      <c r="A20" s="39">
        <v>1</v>
      </c>
      <c r="B20" s="40">
        <v>2</v>
      </c>
      <c r="C20" s="39">
        <v>3</v>
      </c>
      <c r="D20" s="32"/>
      <c r="E20" s="32"/>
      <c r="F20" s="32"/>
      <c r="G20" s="32"/>
      <c r="H20" s="31"/>
      <c r="I20" s="31"/>
      <c r="J20" s="31"/>
      <c r="K20" s="31"/>
      <c r="L20" s="31"/>
      <c r="M20" s="31"/>
      <c r="N20" s="31"/>
      <c r="O20" s="31"/>
      <c r="P20" s="31"/>
      <c r="Q20" s="31"/>
      <c r="R20" s="31"/>
      <c r="S20" s="30"/>
      <c r="T20" s="30"/>
      <c r="U20" s="30"/>
    </row>
    <row r="21" spans="1:21" s="2" customFormat="1" ht="33.75" customHeight="1" x14ac:dyDescent="0.2">
      <c r="A21" s="27" t="s">
        <v>65</v>
      </c>
      <c r="B21" s="33" t="s">
        <v>391</v>
      </c>
      <c r="C21" s="160" t="s">
        <v>419</v>
      </c>
      <c r="D21" s="32"/>
      <c r="E21" s="32"/>
      <c r="F21" s="31"/>
      <c r="G21" s="31"/>
      <c r="H21" s="31"/>
      <c r="I21" s="31"/>
      <c r="J21" s="31"/>
      <c r="K21" s="31"/>
      <c r="L21" s="31"/>
      <c r="M21" s="31"/>
      <c r="N21" s="31"/>
      <c r="O21" s="31"/>
      <c r="P21" s="31"/>
      <c r="Q21" s="30"/>
      <c r="R21" s="30"/>
      <c r="S21" s="30"/>
      <c r="T21" s="30"/>
      <c r="U21" s="30"/>
    </row>
    <row r="22" spans="1:21" ht="42.75" customHeight="1" x14ac:dyDescent="0.25">
      <c r="A22" s="27" t="s">
        <v>63</v>
      </c>
      <c r="B22" s="29" t="s">
        <v>60</v>
      </c>
      <c r="C22" s="161" t="s">
        <v>420</v>
      </c>
      <c r="D22" s="26"/>
      <c r="E22" s="26"/>
      <c r="F22" s="26"/>
      <c r="G22" s="26"/>
      <c r="H22" s="26"/>
      <c r="I22" s="26"/>
      <c r="J22" s="26"/>
      <c r="K22" s="26"/>
      <c r="L22" s="26"/>
      <c r="M22" s="26"/>
      <c r="N22" s="26"/>
      <c r="O22" s="26"/>
      <c r="P22" s="26"/>
      <c r="Q22" s="26"/>
      <c r="R22" s="26"/>
      <c r="S22" s="26"/>
      <c r="T22" s="26"/>
      <c r="U22" s="26"/>
    </row>
    <row r="23" spans="1:21" ht="63" customHeight="1" x14ac:dyDescent="0.25">
      <c r="A23" s="27" t="s">
        <v>62</v>
      </c>
      <c r="B23" s="29" t="s">
        <v>422</v>
      </c>
      <c r="C23" s="390" t="s">
        <v>446</v>
      </c>
      <c r="D23" s="391"/>
      <c r="E23" s="391"/>
      <c r="F23" s="26"/>
      <c r="G23" s="26"/>
      <c r="H23" s="26"/>
      <c r="I23" s="26"/>
      <c r="J23" s="26"/>
      <c r="K23" s="26"/>
      <c r="L23" s="26"/>
      <c r="M23" s="26"/>
      <c r="N23" s="26"/>
      <c r="O23" s="26"/>
      <c r="P23" s="26"/>
      <c r="Q23" s="26"/>
      <c r="R23" s="26"/>
      <c r="S23" s="26"/>
      <c r="T23" s="26"/>
      <c r="U23" s="26"/>
    </row>
    <row r="24" spans="1:21" ht="63" customHeight="1" x14ac:dyDescent="0.25">
      <c r="A24" s="27" t="s">
        <v>61</v>
      </c>
      <c r="B24" s="29" t="s">
        <v>404</v>
      </c>
      <c r="C24" s="205" t="s">
        <v>652</v>
      </c>
      <c r="D24" s="26"/>
      <c r="E24" s="26"/>
      <c r="F24" s="26"/>
      <c r="G24" s="26"/>
      <c r="H24" s="26"/>
      <c r="I24" s="26"/>
      <c r="J24" s="26"/>
      <c r="K24" s="26"/>
      <c r="L24" s="26"/>
      <c r="M24" s="26"/>
      <c r="N24" s="26"/>
      <c r="O24" s="26"/>
      <c r="P24" s="26"/>
      <c r="Q24" s="26"/>
      <c r="R24" s="26"/>
      <c r="S24" s="26"/>
      <c r="T24" s="26"/>
      <c r="U24" s="26"/>
    </row>
    <row r="25" spans="1:21" ht="42.75" customHeight="1" x14ac:dyDescent="0.25">
      <c r="A25" s="27" t="s">
        <v>59</v>
      </c>
      <c r="B25" s="29" t="s">
        <v>229</v>
      </c>
      <c r="C25" s="28" t="s">
        <v>421</v>
      </c>
      <c r="D25" s="26"/>
      <c r="E25" s="26"/>
      <c r="F25" s="26"/>
      <c r="G25" s="26"/>
      <c r="H25" s="26"/>
      <c r="I25" s="26"/>
      <c r="J25" s="26"/>
      <c r="K25" s="26"/>
      <c r="L25" s="26"/>
      <c r="M25" s="26"/>
      <c r="N25" s="26"/>
      <c r="O25" s="26"/>
      <c r="P25" s="26"/>
      <c r="Q25" s="26"/>
      <c r="R25" s="26"/>
      <c r="S25" s="26"/>
      <c r="T25" s="26"/>
      <c r="U25" s="26"/>
    </row>
    <row r="26" spans="1:21" ht="42.75" customHeight="1" x14ac:dyDescent="0.25">
      <c r="A26" s="27" t="s">
        <v>58</v>
      </c>
      <c r="B26" s="29" t="s">
        <v>392</v>
      </c>
      <c r="C26" s="161" t="s">
        <v>420</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57</v>
      </c>
      <c r="C27" s="28" t="s">
        <v>447</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8" t="s">
        <v>55</v>
      </c>
      <c r="C28" s="28" t="s">
        <v>447</v>
      </c>
      <c r="D28" s="26"/>
      <c r="E28" s="26"/>
      <c r="F28" s="26"/>
      <c r="G28" s="26"/>
      <c r="H28" s="26"/>
      <c r="I28" s="26"/>
      <c r="J28" s="26"/>
      <c r="K28" s="26"/>
      <c r="L28" s="26"/>
      <c r="M28" s="26"/>
      <c r="N28" s="26"/>
      <c r="O28" s="26"/>
      <c r="P28" s="26"/>
      <c r="Q28" s="26"/>
      <c r="R28" s="26"/>
      <c r="S28" s="26"/>
      <c r="T28" s="26"/>
      <c r="U28" s="26"/>
    </row>
    <row r="29" spans="1:21" ht="42.75" customHeight="1" x14ac:dyDescent="0.25">
      <c r="A29" s="27" t="s">
        <v>72</v>
      </c>
      <c r="B29" s="28" t="s">
        <v>53</v>
      </c>
      <c r="C29" s="28" t="s">
        <v>428</v>
      </c>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sheetData>
  <mergeCells count="12">
    <mergeCell ref="C23:E23"/>
    <mergeCell ref="A4:C4"/>
    <mergeCell ref="A6:C6"/>
    <mergeCell ref="A14:C14"/>
    <mergeCell ref="A15:C15"/>
    <mergeCell ref="A16:C16"/>
    <mergeCell ref="A17:C17"/>
    <mergeCell ref="A8:C8"/>
    <mergeCell ref="A9:C9"/>
    <mergeCell ref="A11:C11"/>
    <mergeCell ref="A12:C12"/>
    <mergeCell ref="B13:D13"/>
  </mergeCells>
  <pageMargins left="0.70866141732283472" right="0.70866141732283472" top="0.74803149606299213" bottom="0.74803149606299213" header="0.31496062992125984" footer="0.31496062992125984"/>
  <pageSetup paperSize="8" scale="8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10</v>
      </c>
    </row>
    <row r="3" spans="1:28" ht="18.75" x14ac:dyDescent="0.3">
      <c r="Z3" s="14" t="s">
        <v>435</v>
      </c>
    </row>
    <row r="4" spans="1:28" ht="18.75" customHeight="1" x14ac:dyDescent="0.25">
      <c r="A4" s="356" t="s">
        <v>450</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0" t="s">
        <v>9</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37"/>
      <c r="AB6" s="137"/>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137"/>
      <c r="AB7" s="137"/>
    </row>
    <row r="8" spans="1:28" ht="15.75" x14ac:dyDescent="0.25">
      <c r="A8" s="361" t="s">
        <v>458</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38"/>
      <c r="AB8" s="138"/>
    </row>
    <row r="9" spans="1:28" ht="15.75" x14ac:dyDescent="0.25">
      <c r="A9" s="357" t="s">
        <v>8</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139"/>
      <c r="AB9" s="139"/>
    </row>
    <row r="10" spans="1:28"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137"/>
      <c r="AB10" s="137"/>
    </row>
    <row r="11" spans="1:28" ht="15.75" x14ac:dyDescent="0.25">
      <c r="A11" s="402" t="s">
        <v>500</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138"/>
      <c r="AB11" s="138"/>
    </row>
    <row r="12" spans="1:28" ht="15.75" x14ac:dyDescent="0.25">
      <c r="A12" s="357" t="s">
        <v>7</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139"/>
      <c r="AB12" s="139"/>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0"/>
      <c r="AB13" s="10"/>
    </row>
    <row r="14" spans="1:28" ht="48" customHeight="1" x14ac:dyDescent="0.25">
      <c r="A14" s="190"/>
      <c r="B14" s="190"/>
      <c r="C14" s="190"/>
      <c r="D14" s="190"/>
      <c r="E14" s="190"/>
      <c r="F14" s="190"/>
      <c r="G14" s="190"/>
      <c r="H14" s="190"/>
      <c r="I14" s="190"/>
      <c r="J14" s="358" t="s">
        <v>442</v>
      </c>
      <c r="K14" s="401"/>
      <c r="L14" s="401"/>
      <c r="M14" s="401"/>
      <c r="N14" s="401"/>
      <c r="O14" s="401"/>
      <c r="P14" s="401"/>
      <c r="Q14" s="401"/>
      <c r="R14" s="401"/>
      <c r="S14" s="190"/>
      <c r="T14" s="190"/>
      <c r="U14" s="190"/>
      <c r="V14" s="190"/>
      <c r="W14" s="190"/>
      <c r="X14" s="190"/>
      <c r="Y14" s="190"/>
      <c r="Z14" s="190"/>
      <c r="AA14" s="10"/>
      <c r="AB14" s="10"/>
    </row>
    <row r="15" spans="1:28" ht="15.75" x14ac:dyDescent="0.25">
      <c r="A15" s="357" t="s">
        <v>6</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139"/>
      <c r="AB15" s="139"/>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45"/>
      <c r="AB16" s="145"/>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45"/>
      <c r="AB17" s="145"/>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45"/>
      <c r="AB18" s="145"/>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45"/>
      <c r="AB19" s="145"/>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46"/>
      <c r="AB20" s="146"/>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46"/>
      <c r="AB21" s="146"/>
    </row>
    <row r="22" spans="1:28" x14ac:dyDescent="0.25">
      <c r="A22" s="395" t="s">
        <v>403</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47"/>
      <c r="AB22" s="147"/>
    </row>
    <row r="23" spans="1:28" ht="32.25" customHeight="1" x14ac:dyDescent="0.25">
      <c r="A23" s="397" t="s">
        <v>269</v>
      </c>
      <c r="B23" s="398"/>
      <c r="C23" s="398"/>
      <c r="D23" s="398"/>
      <c r="E23" s="398"/>
      <c r="F23" s="398"/>
      <c r="G23" s="398"/>
      <c r="H23" s="398"/>
      <c r="I23" s="398"/>
      <c r="J23" s="398"/>
      <c r="K23" s="398"/>
      <c r="L23" s="399"/>
      <c r="M23" s="396" t="s">
        <v>270</v>
      </c>
      <c r="N23" s="396"/>
      <c r="O23" s="396"/>
      <c r="P23" s="396"/>
      <c r="Q23" s="396"/>
      <c r="R23" s="396"/>
      <c r="S23" s="396"/>
      <c r="T23" s="396"/>
      <c r="U23" s="396"/>
      <c r="V23" s="396"/>
      <c r="W23" s="396"/>
      <c r="X23" s="396"/>
      <c r="Y23" s="396"/>
      <c r="Z23" s="396"/>
    </row>
    <row r="24" spans="1:28" ht="151.5" customHeight="1" x14ac:dyDescent="0.25">
      <c r="A24" s="105" t="s">
        <v>232</v>
      </c>
      <c r="B24" s="106" t="s">
        <v>239</v>
      </c>
      <c r="C24" s="105" t="s">
        <v>263</v>
      </c>
      <c r="D24" s="105" t="s">
        <v>233</v>
      </c>
      <c r="E24" s="105" t="s">
        <v>264</v>
      </c>
      <c r="F24" s="105" t="s">
        <v>266</v>
      </c>
      <c r="G24" s="105" t="s">
        <v>265</v>
      </c>
      <c r="H24" s="105" t="s">
        <v>234</v>
      </c>
      <c r="I24" s="105" t="s">
        <v>267</v>
      </c>
      <c r="J24" s="105" t="s">
        <v>240</v>
      </c>
      <c r="K24" s="106" t="s">
        <v>238</v>
      </c>
      <c r="L24" s="106" t="s">
        <v>235</v>
      </c>
      <c r="M24" s="107" t="s">
        <v>247</v>
      </c>
      <c r="N24" s="106" t="s">
        <v>413</v>
      </c>
      <c r="O24" s="105" t="s">
        <v>245</v>
      </c>
      <c r="P24" s="105" t="s">
        <v>246</v>
      </c>
      <c r="Q24" s="105" t="s">
        <v>244</v>
      </c>
      <c r="R24" s="105" t="s">
        <v>234</v>
      </c>
      <c r="S24" s="105" t="s">
        <v>243</v>
      </c>
      <c r="T24" s="105" t="s">
        <v>242</v>
      </c>
      <c r="U24" s="105" t="s">
        <v>262</v>
      </c>
      <c r="V24" s="105" t="s">
        <v>244</v>
      </c>
      <c r="W24" s="109" t="s">
        <v>237</v>
      </c>
      <c r="X24" s="109" t="s">
        <v>249</v>
      </c>
      <c r="Y24" s="109" t="s">
        <v>250</v>
      </c>
      <c r="Z24" s="111" t="s">
        <v>248</v>
      </c>
    </row>
    <row r="25" spans="1:28" ht="16.5" customHeight="1" x14ac:dyDescent="0.25">
      <c r="A25" s="105">
        <v>1</v>
      </c>
      <c r="B25" s="106">
        <v>2</v>
      </c>
      <c r="C25" s="105">
        <v>3</v>
      </c>
      <c r="D25" s="106">
        <v>4</v>
      </c>
      <c r="E25" s="105">
        <v>5</v>
      </c>
      <c r="F25" s="106">
        <v>6</v>
      </c>
      <c r="G25" s="105">
        <v>7</v>
      </c>
      <c r="H25" s="106">
        <v>8</v>
      </c>
      <c r="I25" s="105">
        <v>9</v>
      </c>
      <c r="J25" s="106">
        <v>10</v>
      </c>
      <c r="K25" s="148">
        <v>11</v>
      </c>
      <c r="L25" s="106">
        <v>12</v>
      </c>
      <c r="M25" s="148">
        <v>13</v>
      </c>
      <c r="N25" s="106">
        <v>14</v>
      </c>
      <c r="O25" s="148">
        <v>15</v>
      </c>
      <c r="P25" s="106">
        <v>16</v>
      </c>
      <c r="Q25" s="148">
        <v>17</v>
      </c>
      <c r="R25" s="106">
        <v>18</v>
      </c>
      <c r="S25" s="148">
        <v>19</v>
      </c>
      <c r="T25" s="106">
        <v>20</v>
      </c>
      <c r="U25" s="148">
        <v>21</v>
      </c>
      <c r="V25" s="106">
        <v>22</v>
      </c>
      <c r="W25" s="148">
        <v>23</v>
      </c>
      <c r="X25" s="106">
        <v>24</v>
      </c>
      <c r="Y25" s="148">
        <v>25</v>
      </c>
      <c r="Z25" s="106">
        <v>26</v>
      </c>
    </row>
    <row r="26" spans="1:28" ht="45.75" customHeight="1" x14ac:dyDescent="0.25">
      <c r="A26" s="178" t="s">
        <v>428</v>
      </c>
      <c r="B26" s="178" t="s">
        <v>428</v>
      </c>
      <c r="C26" s="178" t="s">
        <v>428</v>
      </c>
      <c r="D26" s="178" t="s">
        <v>428</v>
      </c>
      <c r="E26" s="178" t="s">
        <v>428</v>
      </c>
      <c r="F26" s="178" t="s">
        <v>428</v>
      </c>
      <c r="G26" s="178" t="s">
        <v>428</v>
      </c>
      <c r="H26" s="178" t="s">
        <v>428</v>
      </c>
      <c r="I26" s="178" t="s">
        <v>428</v>
      </c>
      <c r="J26" s="178" t="s">
        <v>428</v>
      </c>
      <c r="K26" s="178" t="s">
        <v>428</v>
      </c>
      <c r="L26" s="178" t="s">
        <v>428</v>
      </c>
      <c r="M26" s="178" t="s">
        <v>428</v>
      </c>
      <c r="N26" s="178" t="s">
        <v>428</v>
      </c>
      <c r="O26" s="178" t="s">
        <v>428</v>
      </c>
      <c r="P26" s="178" t="s">
        <v>428</v>
      </c>
      <c r="Q26" s="178" t="s">
        <v>428</v>
      </c>
      <c r="R26" s="178" t="s">
        <v>428</v>
      </c>
      <c r="S26" s="178" t="s">
        <v>428</v>
      </c>
      <c r="T26" s="178" t="s">
        <v>428</v>
      </c>
      <c r="U26" s="178" t="s">
        <v>428</v>
      </c>
      <c r="V26" s="178" t="s">
        <v>428</v>
      </c>
      <c r="W26" s="178" t="s">
        <v>428</v>
      </c>
      <c r="X26" s="178" t="s">
        <v>428</v>
      </c>
      <c r="Y26" s="178" t="s">
        <v>428</v>
      </c>
      <c r="Z26" s="178" t="s">
        <v>428</v>
      </c>
    </row>
    <row r="30" spans="1:28" x14ac:dyDescent="0.25">
      <c r="A30" s="110"/>
    </row>
  </sheetData>
  <mergeCells count="20">
    <mergeCell ref="J14:R14"/>
    <mergeCell ref="A4:Z4"/>
    <mergeCell ref="A6:Z6"/>
    <mergeCell ref="A7:Z7"/>
    <mergeCell ref="A8:Z8"/>
    <mergeCell ref="A9:Z9"/>
    <mergeCell ref="A10:Z10"/>
    <mergeCell ref="A11:Z11"/>
    <mergeCell ref="A12:Z12"/>
    <mergeCell ref="A13:Z13"/>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70" zoomScaleSheetLayoutView="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10</v>
      </c>
    </row>
    <row r="3" spans="1:28" s="11" customFormat="1" ht="18.75" x14ac:dyDescent="0.3">
      <c r="A3" s="16"/>
      <c r="B3" s="16"/>
      <c r="O3" s="14" t="s">
        <v>435</v>
      </c>
    </row>
    <row r="4" spans="1:28" s="11" customFormat="1" ht="18.75" x14ac:dyDescent="0.3">
      <c r="A4" s="16"/>
      <c r="B4" s="16"/>
      <c r="L4" s="14"/>
    </row>
    <row r="5" spans="1:28" s="11" customFormat="1" ht="15.75" x14ac:dyDescent="0.2">
      <c r="A5" s="356" t="s">
        <v>451</v>
      </c>
      <c r="B5" s="356"/>
      <c r="C5" s="356"/>
      <c r="D5" s="356"/>
      <c r="E5" s="356"/>
      <c r="F5" s="356"/>
      <c r="G5" s="356"/>
      <c r="H5" s="356"/>
      <c r="I5" s="356"/>
      <c r="J5" s="356"/>
      <c r="K5" s="356"/>
      <c r="L5" s="356"/>
      <c r="M5" s="356"/>
      <c r="N5" s="356"/>
      <c r="O5" s="356"/>
      <c r="P5" s="144"/>
      <c r="Q5" s="144"/>
      <c r="R5" s="144"/>
      <c r="S5" s="144"/>
      <c r="T5" s="144"/>
      <c r="U5" s="144"/>
      <c r="V5" s="144"/>
      <c r="W5" s="144"/>
      <c r="X5" s="144"/>
      <c r="Y5" s="144"/>
      <c r="Z5" s="144"/>
      <c r="AA5" s="144"/>
      <c r="AB5" s="144"/>
    </row>
    <row r="6" spans="1:28" s="11" customFormat="1" ht="18.75" x14ac:dyDescent="0.3">
      <c r="A6" s="16"/>
      <c r="B6" s="16"/>
      <c r="L6" s="14"/>
    </row>
    <row r="7" spans="1:28" s="11" customFormat="1" ht="18.75" x14ac:dyDescent="0.2">
      <c r="A7" s="360" t="s">
        <v>9</v>
      </c>
      <c r="B7" s="360"/>
      <c r="C7" s="360"/>
      <c r="D7" s="360"/>
      <c r="E7" s="360"/>
      <c r="F7" s="360"/>
      <c r="G7" s="360"/>
      <c r="H7" s="360"/>
      <c r="I7" s="360"/>
      <c r="J7" s="360"/>
      <c r="K7" s="360"/>
      <c r="L7" s="360"/>
      <c r="M7" s="360"/>
      <c r="N7" s="360"/>
      <c r="O7" s="360"/>
      <c r="P7" s="12"/>
      <c r="Q7" s="12"/>
      <c r="R7" s="12"/>
      <c r="S7" s="12"/>
      <c r="T7" s="12"/>
      <c r="U7" s="12"/>
      <c r="V7" s="12"/>
      <c r="W7" s="12"/>
      <c r="X7" s="12"/>
      <c r="Y7" s="12"/>
      <c r="Z7" s="12"/>
    </row>
    <row r="8" spans="1:28" s="11" customFormat="1" ht="18.75" x14ac:dyDescent="0.2">
      <c r="A8" s="360"/>
      <c r="B8" s="360"/>
      <c r="C8" s="360"/>
      <c r="D8" s="360"/>
      <c r="E8" s="360"/>
      <c r="F8" s="360"/>
      <c r="G8" s="360"/>
      <c r="H8" s="360"/>
      <c r="I8" s="360"/>
      <c r="J8" s="360"/>
      <c r="K8" s="360"/>
      <c r="L8" s="360"/>
      <c r="M8" s="360"/>
      <c r="N8" s="360"/>
      <c r="O8" s="360"/>
      <c r="P8" s="12"/>
      <c r="Q8" s="12"/>
      <c r="R8" s="12"/>
      <c r="S8" s="12"/>
      <c r="T8" s="12"/>
      <c r="U8" s="12"/>
      <c r="V8" s="12"/>
      <c r="W8" s="12"/>
      <c r="X8" s="12"/>
      <c r="Y8" s="12"/>
      <c r="Z8" s="12"/>
    </row>
    <row r="9" spans="1:28" s="11" customFormat="1" ht="18.75" x14ac:dyDescent="0.2">
      <c r="A9" s="361" t="s">
        <v>458</v>
      </c>
      <c r="B9" s="361"/>
      <c r="C9" s="361"/>
      <c r="D9" s="361"/>
      <c r="E9" s="361"/>
      <c r="F9" s="361"/>
      <c r="G9" s="361"/>
      <c r="H9" s="361"/>
      <c r="I9" s="361"/>
      <c r="J9" s="361"/>
      <c r="K9" s="361"/>
      <c r="L9" s="361"/>
      <c r="M9" s="361"/>
      <c r="N9" s="361"/>
      <c r="O9" s="361"/>
      <c r="P9" s="12"/>
      <c r="Q9" s="12"/>
      <c r="R9" s="12"/>
      <c r="S9" s="12"/>
      <c r="T9" s="12"/>
      <c r="U9" s="12"/>
      <c r="V9" s="12"/>
      <c r="W9" s="12"/>
      <c r="X9" s="12"/>
      <c r="Y9" s="12"/>
      <c r="Z9" s="12"/>
    </row>
    <row r="10" spans="1:28" s="11" customFormat="1" ht="18.75" x14ac:dyDescent="0.2">
      <c r="A10" s="357" t="s">
        <v>8</v>
      </c>
      <c r="B10" s="357"/>
      <c r="C10" s="357"/>
      <c r="D10" s="357"/>
      <c r="E10" s="357"/>
      <c r="F10" s="357"/>
      <c r="G10" s="357"/>
      <c r="H10" s="357"/>
      <c r="I10" s="357"/>
      <c r="J10" s="357"/>
      <c r="K10" s="357"/>
      <c r="L10" s="357"/>
      <c r="M10" s="357"/>
      <c r="N10" s="357"/>
      <c r="O10" s="357"/>
      <c r="P10" s="12"/>
      <c r="Q10" s="12"/>
      <c r="R10" s="12"/>
      <c r="S10" s="12"/>
      <c r="T10" s="12"/>
      <c r="U10" s="12"/>
      <c r="V10" s="12"/>
      <c r="W10" s="12"/>
      <c r="X10" s="12"/>
      <c r="Y10" s="12"/>
      <c r="Z10" s="12"/>
    </row>
    <row r="11" spans="1:28" s="11" customFormat="1" ht="18.75" x14ac:dyDescent="0.2">
      <c r="A11" s="360"/>
      <c r="B11" s="360"/>
      <c r="C11" s="360"/>
      <c r="D11" s="360"/>
      <c r="E11" s="360"/>
      <c r="F11" s="360"/>
      <c r="G11" s="360"/>
      <c r="H11" s="360"/>
      <c r="I11" s="360"/>
      <c r="J11" s="360"/>
      <c r="K11" s="360"/>
      <c r="L11" s="360"/>
      <c r="M11" s="360"/>
      <c r="N11" s="360"/>
      <c r="O11" s="360"/>
      <c r="P11" s="12"/>
      <c r="Q11" s="12"/>
      <c r="R11" s="12"/>
      <c r="S11" s="12"/>
      <c r="T11" s="12"/>
      <c r="U11" s="12"/>
      <c r="V11" s="12"/>
      <c r="W11" s="12"/>
      <c r="X11" s="12"/>
      <c r="Y11" s="12"/>
      <c r="Z11" s="12"/>
    </row>
    <row r="12" spans="1:28" s="11" customFormat="1" ht="18.75" x14ac:dyDescent="0.2">
      <c r="A12" s="402" t="s">
        <v>500</v>
      </c>
      <c r="B12" s="402"/>
      <c r="C12" s="402"/>
      <c r="D12" s="402"/>
      <c r="E12" s="402"/>
      <c r="F12" s="402"/>
      <c r="G12" s="402"/>
      <c r="H12" s="402"/>
      <c r="I12" s="402"/>
      <c r="J12" s="402"/>
      <c r="K12" s="402"/>
      <c r="L12" s="402"/>
      <c r="M12" s="402"/>
      <c r="N12" s="402"/>
      <c r="O12" s="402"/>
      <c r="P12" s="12"/>
      <c r="Q12" s="12"/>
      <c r="R12" s="12"/>
      <c r="S12" s="12"/>
      <c r="T12" s="12"/>
      <c r="U12" s="12"/>
      <c r="V12" s="12"/>
      <c r="W12" s="12"/>
      <c r="X12" s="12"/>
      <c r="Y12" s="12"/>
      <c r="Z12" s="12"/>
    </row>
    <row r="13" spans="1:28" s="11" customFormat="1" ht="18.75" x14ac:dyDescent="0.2">
      <c r="A13" s="357" t="s">
        <v>7</v>
      </c>
      <c r="B13" s="357"/>
      <c r="C13" s="357"/>
      <c r="D13" s="357"/>
      <c r="E13" s="357"/>
      <c r="F13" s="357"/>
      <c r="G13" s="357"/>
      <c r="H13" s="357"/>
      <c r="I13" s="357"/>
      <c r="J13" s="357"/>
      <c r="K13" s="357"/>
      <c r="L13" s="357"/>
      <c r="M13" s="357"/>
      <c r="N13" s="357"/>
      <c r="O13" s="357"/>
      <c r="P13" s="12"/>
      <c r="Q13" s="12"/>
      <c r="R13" s="12"/>
      <c r="S13" s="12"/>
      <c r="T13" s="12"/>
      <c r="U13" s="12"/>
      <c r="V13" s="12"/>
      <c r="W13" s="12"/>
      <c r="X13" s="12"/>
      <c r="Y13" s="12"/>
      <c r="Z13" s="12"/>
    </row>
    <row r="14" spans="1:28" s="11" customFormat="1" ht="18.75" x14ac:dyDescent="0.2">
      <c r="A14" s="189"/>
      <c r="B14" s="189"/>
      <c r="C14" s="189"/>
      <c r="D14" s="189"/>
      <c r="E14" s="189"/>
      <c r="F14" s="189"/>
      <c r="G14" s="189"/>
      <c r="H14" s="189"/>
      <c r="I14" s="189"/>
      <c r="J14" s="189"/>
      <c r="K14" s="189"/>
      <c r="L14" s="189"/>
      <c r="M14" s="189"/>
      <c r="N14" s="189"/>
      <c r="O14" s="189"/>
      <c r="P14" s="191"/>
      <c r="Q14" s="191"/>
      <c r="R14" s="191"/>
      <c r="S14" s="191"/>
      <c r="T14" s="191"/>
      <c r="U14" s="191"/>
      <c r="V14" s="191"/>
      <c r="W14" s="191"/>
      <c r="X14" s="191"/>
      <c r="Y14" s="191"/>
      <c r="Z14" s="191"/>
    </row>
    <row r="15" spans="1:28" s="11" customFormat="1" ht="18.75" x14ac:dyDescent="0.2">
      <c r="A15" s="189"/>
      <c r="B15" s="189"/>
      <c r="C15" s="360" t="s">
        <v>460</v>
      </c>
      <c r="D15" s="403"/>
      <c r="E15" s="403"/>
      <c r="F15" s="403"/>
      <c r="G15" s="403"/>
      <c r="H15" s="403"/>
      <c r="I15" s="403"/>
      <c r="J15" s="403"/>
      <c r="K15" s="403"/>
      <c r="L15" s="189"/>
      <c r="M15" s="189"/>
      <c r="N15" s="189"/>
      <c r="O15" s="189"/>
      <c r="P15" s="191"/>
      <c r="Q15" s="191"/>
      <c r="R15" s="191"/>
      <c r="S15" s="191"/>
      <c r="T15" s="191"/>
      <c r="U15" s="191"/>
      <c r="V15" s="191"/>
      <c r="W15" s="191"/>
      <c r="X15" s="191"/>
      <c r="Y15" s="191"/>
      <c r="Z15" s="191"/>
    </row>
    <row r="16" spans="1:28" s="8" customFormat="1" ht="15.75" customHeight="1" x14ac:dyDescent="0.2">
      <c r="A16" s="373"/>
      <c r="B16" s="373"/>
      <c r="C16" s="373"/>
      <c r="D16" s="373"/>
      <c r="E16" s="373"/>
      <c r="F16" s="373"/>
      <c r="G16" s="373"/>
      <c r="H16" s="373"/>
      <c r="I16" s="373"/>
      <c r="J16" s="373"/>
      <c r="K16" s="373"/>
      <c r="L16" s="373"/>
      <c r="M16" s="373"/>
      <c r="N16" s="373"/>
      <c r="O16" s="373"/>
      <c r="P16" s="9"/>
      <c r="Q16" s="9"/>
      <c r="R16" s="9"/>
      <c r="S16" s="9"/>
      <c r="T16" s="9"/>
      <c r="U16" s="9"/>
      <c r="V16" s="9"/>
      <c r="W16" s="9"/>
      <c r="X16" s="9"/>
      <c r="Y16" s="9"/>
      <c r="Z16" s="9"/>
    </row>
    <row r="17" spans="1:26" s="2" customFormat="1" ht="15" customHeight="1" x14ac:dyDescent="0.2">
      <c r="A17" s="357" t="s">
        <v>6</v>
      </c>
      <c r="B17" s="357"/>
      <c r="C17" s="357"/>
      <c r="D17" s="357"/>
      <c r="E17" s="357"/>
      <c r="F17" s="357"/>
      <c r="G17" s="357"/>
      <c r="H17" s="357"/>
      <c r="I17" s="357"/>
      <c r="J17" s="357"/>
      <c r="K17" s="357"/>
      <c r="L17" s="357"/>
      <c r="M17" s="357"/>
      <c r="N17" s="357"/>
      <c r="O17" s="357"/>
      <c r="P17" s="5"/>
      <c r="Q17" s="5"/>
      <c r="R17" s="5"/>
      <c r="S17" s="5"/>
      <c r="T17" s="5"/>
      <c r="U17" s="5"/>
      <c r="V17" s="5"/>
      <c r="W17" s="5"/>
      <c r="X17" s="5"/>
      <c r="Y17" s="5"/>
      <c r="Z17" s="5"/>
    </row>
    <row r="18" spans="1:26" s="2" customFormat="1" ht="15" customHeight="1" x14ac:dyDescent="0.2">
      <c r="A18" s="371"/>
      <c r="B18" s="371"/>
      <c r="C18" s="371"/>
      <c r="D18" s="371"/>
      <c r="E18" s="371"/>
      <c r="F18" s="371"/>
      <c r="G18" s="371"/>
      <c r="H18" s="371"/>
      <c r="I18" s="371"/>
      <c r="J18" s="371"/>
      <c r="K18" s="371"/>
      <c r="L18" s="371"/>
      <c r="M18" s="371"/>
      <c r="N18" s="371"/>
      <c r="O18" s="371"/>
      <c r="P18" s="3"/>
      <c r="Q18" s="3"/>
      <c r="R18" s="3"/>
      <c r="S18" s="3"/>
      <c r="T18" s="3"/>
      <c r="U18" s="3"/>
      <c r="V18" s="3"/>
      <c r="W18" s="3"/>
    </row>
    <row r="19" spans="1:26" s="2" customFormat="1" ht="91.5" customHeight="1" x14ac:dyDescent="0.2">
      <c r="A19" s="404" t="s">
        <v>388</v>
      </c>
      <c r="B19" s="404"/>
      <c r="C19" s="404"/>
      <c r="D19" s="404"/>
      <c r="E19" s="404"/>
      <c r="F19" s="404"/>
      <c r="G19" s="404"/>
      <c r="H19" s="404"/>
      <c r="I19" s="404"/>
      <c r="J19" s="404"/>
      <c r="K19" s="404"/>
      <c r="L19" s="404"/>
      <c r="M19" s="404"/>
      <c r="N19" s="404"/>
      <c r="O19" s="404"/>
      <c r="P19" s="6"/>
      <c r="Q19" s="6"/>
      <c r="R19" s="6"/>
      <c r="S19" s="6"/>
      <c r="T19" s="6"/>
      <c r="U19" s="6"/>
      <c r="V19" s="6"/>
      <c r="W19" s="6"/>
      <c r="X19" s="6"/>
      <c r="Y19" s="6"/>
      <c r="Z19" s="6"/>
    </row>
    <row r="20" spans="1:26" s="2" customFormat="1" ht="78" customHeight="1" x14ac:dyDescent="0.2">
      <c r="A20" s="365" t="s">
        <v>5</v>
      </c>
      <c r="B20" s="365" t="s">
        <v>87</v>
      </c>
      <c r="C20" s="365" t="s">
        <v>86</v>
      </c>
      <c r="D20" s="365" t="s">
        <v>75</v>
      </c>
      <c r="E20" s="405" t="s">
        <v>85</v>
      </c>
      <c r="F20" s="406"/>
      <c r="G20" s="406"/>
      <c r="H20" s="406"/>
      <c r="I20" s="407"/>
      <c r="J20" s="365" t="s">
        <v>84</v>
      </c>
      <c r="K20" s="365"/>
      <c r="L20" s="365"/>
      <c r="M20" s="365"/>
      <c r="N20" s="365"/>
      <c r="O20" s="365"/>
      <c r="P20" s="3"/>
      <c r="Q20" s="3"/>
      <c r="R20" s="3"/>
      <c r="S20" s="3"/>
      <c r="T20" s="3"/>
      <c r="U20" s="3"/>
      <c r="V20" s="3"/>
      <c r="W20" s="3"/>
    </row>
    <row r="21" spans="1:26" s="2" customFormat="1" ht="51" customHeight="1" x14ac:dyDescent="0.2">
      <c r="A21" s="365"/>
      <c r="B21" s="365"/>
      <c r="C21" s="365"/>
      <c r="D21" s="365"/>
      <c r="E21" s="44" t="s">
        <v>83</v>
      </c>
      <c r="F21" s="44" t="s">
        <v>82</v>
      </c>
      <c r="G21" s="44" t="s">
        <v>81</v>
      </c>
      <c r="H21" s="44" t="s">
        <v>80</v>
      </c>
      <c r="I21" s="44" t="s">
        <v>79</v>
      </c>
      <c r="J21" s="44" t="s">
        <v>78</v>
      </c>
      <c r="K21" s="44" t="s">
        <v>4</v>
      </c>
      <c r="L21" s="52" t="s">
        <v>3</v>
      </c>
      <c r="M21" s="51" t="s">
        <v>230</v>
      </c>
      <c r="N21" s="51" t="s">
        <v>77</v>
      </c>
      <c r="O21" s="51" t="s">
        <v>76</v>
      </c>
      <c r="P21" s="31"/>
      <c r="Q21" s="31"/>
      <c r="R21" s="31"/>
      <c r="S21" s="31"/>
      <c r="T21" s="31"/>
      <c r="U21" s="31"/>
      <c r="V21" s="31"/>
      <c r="W21" s="31"/>
      <c r="X21" s="30"/>
      <c r="Y21" s="30"/>
      <c r="Z21" s="30"/>
    </row>
    <row r="22" spans="1:26" s="2" customFormat="1" ht="16.5" customHeight="1" x14ac:dyDescent="0.2">
      <c r="A22" s="39">
        <v>1</v>
      </c>
      <c r="B22" s="40">
        <v>2</v>
      </c>
      <c r="C22" s="39">
        <v>3</v>
      </c>
      <c r="D22" s="40">
        <v>4</v>
      </c>
      <c r="E22" s="39">
        <v>5</v>
      </c>
      <c r="F22" s="40">
        <v>6</v>
      </c>
      <c r="G22" s="39">
        <v>7</v>
      </c>
      <c r="H22" s="40">
        <v>8</v>
      </c>
      <c r="I22" s="39">
        <v>9</v>
      </c>
      <c r="J22" s="40">
        <v>10</v>
      </c>
      <c r="K22" s="39">
        <v>11</v>
      </c>
      <c r="L22" s="40">
        <v>12</v>
      </c>
      <c r="M22" s="39">
        <v>13</v>
      </c>
      <c r="N22" s="40">
        <v>14</v>
      </c>
      <c r="O22" s="39">
        <v>15</v>
      </c>
      <c r="P22" s="31"/>
      <c r="Q22" s="31"/>
      <c r="R22" s="31"/>
      <c r="S22" s="31"/>
      <c r="T22" s="31"/>
      <c r="U22" s="31"/>
      <c r="V22" s="31"/>
      <c r="W22" s="31"/>
      <c r="X22" s="30"/>
      <c r="Y22" s="30"/>
      <c r="Z22" s="30"/>
    </row>
    <row r="23" spans="1:26" s="2" customFormat="1" ht="33" customHeight="1" x14ac:dyDescent="0.2">
      <c r="A23" s="48"/>
      <c r="B23" s="50"/>
      <c r="C23" s="33" t="s">
        <v>426</v>
      </c>
      <c r="D23" s="33"/>
      <c r="E23" s="33"/>
      <c r="F23" s="33"/>
      <c r="G23" s="33"/>
      <c r="H23" s="33"/>
      <c r="I23" s="33"/>
      <c r="J23" s="47"/>
      <c r="K23" s="47"/>
      <c r="L23" s="4"/>
      <c r="M23" s="4"/>
      <c r="N23" s="4"/>
      <c r="O23" s="4"/>
      <c r="P23" s="31"/>
      <c r="Q23" s="31"/>
      <c r="R23" s="31"/>
      <c r="S23" s="31"/>
      <c r="T23" s="31"/>
      <c r="U23" s="31"/>
      <c r="V23" s="30"/>
      <c r="W23" s="30"/>
      <c r="X23" s="30"/>
      <c r="Y23" s="30"/>
      <c r="Z23" s="30"/>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sheetData>
  <mergeCells count="19">
    <mergeCell ref="A5:O5"/>
    <mergeCell ref="B20:B21"/>
    <mergeCell ref="E20:I20"/>
    <mergeCell ref="A20:A21"/>
    <mergeCell ref="C20:C21"/>
    <mergeCell ref="D20:D21"/>
    <mergeCell ref="J20:O20"/>
    <mergeCell ref="A7:O7"/>
    <mergeCell ref="A8:O8"/>
    <mergeCell ref="A9:O9"/>
    <mergeCell ref="A10:O10"/>
    <mergeCell ref="A11:O11"/>
    <mergeCell ref="A16:O16"/>
    <mergeCell ref="A17:O17"/>
    <mergeCell ref="A18:O18"/>
    <mergeCell ref="C15:K15"/>
    <mergeCell ref="A19:O19"/>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62"/>
  <sheetViews>
    <sheetView view="pageBreakPreview" topLeftCell="B13" zoomScaleSheetLayoutView="100" workbookViewId="0">
      <selection activeCell="C23" sqref="C23"/>
    </sheetView>
  </sheetViews>
  <sheetFormatPr defaultRowHeight="15" x14ac:dyDescent="0.25"/>
  <cols>
    <col min="1" max="1" width="4.42578125" style="218" customWidth="1"/>
    <col min="2" max="2" width="49" style="217" customWidth="1"/>
    <col min="3" max="3" width="16.42578125" style="218" customWidth="1"/>
    <col min="4" max="4" width="13.28515625" style="218" customWidth="1"/>
    <col min="5" max="5" width="11.5703125" style="218" customWidth="1"/>
    <col min="6" max="6" width="12" style="218" customWidth="1"/>
    <col min="7" max="7" width="10.28515625" style="218" customWidth="1"/>
    <col min="8" max="8" width="9.7109375" style="218" customWidth="1"/>
    <col min="9" max="13" width="9.140625" style="218"/>
    <col min="14" max="14" width="15.5703125" style="218" customWidth="1"/>
    <col min="15" max="16384" width="9.140625" style="218"/>
  </cols>
  <sheetData>
    <row r="1" spans="2:18" s="207" customFormat="1" ht="18.75" customHeight="1" x14ac:dyDescent="0.2">
      <c r="B1" s="206"/>
      <c r="H1" s="208"/>
    </row>
    <row r="2" spans="2:18" s="207" customFormat="1" ht="18.75" customHeight="1" x14ac:dyDescent="0.3">
      <c r="B2" s="206"/>
      <c r="H2" s="209"/>
    </row>
    <row r="3" spans="2:18" s="207" customFormat="1" ht="18.75" x14ac:dyDescent="0.3">
      <c r="B3" s="210"/>
      <c r="H3" s="209"/>
    </row>
    <row r="4" spans="2:18" s="207" customFormat="1" ht="15.75" x14ac:dyDescent="0.2">
      <c r="B4" s="210"/>
    </row>
    <row r="5" spans="2:18" s="207" customFormat="1" ht="18.75" customHeight="1" x14ac:dyDescent="0.2">
      <c r="B5" s="418" t="s">
        <v>468</v>
      </c>
      <c r="C5" s="418"/>
      <c r="D5" s="418"/>
      <c r="E5" s="418"/>
      <c r="F5" s="418"/>
      <c r="G5" s="418"/>
      <c r="H5" s="418"/>
      <c r="I5" s="418"/>
      <c r="J5" s="418"/>
      <c r="K5" s="418"/>
      <c r="L5" s="418"/>
      <c r="M5" s="418"/>
      <c r="N5" s="418"/>
      <c r="O5" s="418"/>
      <c r="P5" s="418"/>
      <c r="Q5" s="211"/>
      <c r="R5" s="211"/>
    </row>
    <row r="6" spans="2:18" s="207" customFormat="1" ht="15.75" x14ac:dyDescent="0.2">
      <c r="B6" s="210"/>
    </row>
    <row r="7" spans="2:18" s="207" customFormat="1" ht="18.75" x14ac:dyDescent="0.2">
      <c r="B7" s="419" t="s">
        <v>9</v>
      </c>
      <c r="C7" s="419"/>
      <c r="D7" s="419"/>
      <c r="E7" s="419"/>
      <c r="F7" s="419"/>
      <c r="G7" s="419"/>
      <c r="H7" s="419"/>
      <c r="I7" s="419"/>
      <c r="J7" s="419"/>
      <c r="K7" s="419"/>
      <c r="L7" s="419"/>
      <c r="M7" s="419"/>
      <c r="N7" s="419"/>
      <c r="O7" s="419"/>
    </row>
    <row r="8" spans="2:18" s="207" customFormat="1" ht="18.75" x14ac:dyDescent="0.2">
      <c r="B8" s="212"/>
    </row>
    <row r="9" spans="2:18" s="207" customFormat="1" ht="18.75" customHeight="1" x14ac:dyDescent="0.2">
      <c r="B9" s="412" t="str">
        <f>'[3]2. Паспорт  ТП'!A8</f>
        <v>ГУП "РЭС"</v>
      </c>
      <c r="C9" s="412"/>
      <c r="D9" s="412"/>
      <c r="E9" s="412"/>
      <c r="F9" s="412"/>
      <c r="G9" s="412"/>
      <c r="H9" s="412"/>
      <c r="I9" s="412"/>
      <c r="J9" s="412"/>
      <c r="K9" s="412"/>
      <c r="L9" s="412"/>
      <c r="M9" s="412"/>
      <c r="N9" s="412"/>
      <c r="O9" s="412"/>
      <c r="P9" s="412"/>
    </row>
    <row r="10" spans="2:18" s="207" customFormat="1" ht="18.75" customHeight="1" x14ac:dyDescent="0.2">
      <c r="B10" s="411" t="s">
        <v>8</v>
      </c>
      <c r="C10" s="411"/>
      <c r="D10" s="411"/>
      <c r="E10" s="411"/>
      <c r="F10" s="411"/>
      <c r="G10" s="411"/>
      <c r="H10" s="411"/>
      <c r="I10" s="411"/>
      <c r="J10" s="411"/>
      <c r="K10" s="411"/>
      <c r="L10" s="411"/>
      <c r="M10" s="411"/>
      <c r="N10" s="411"/>
      <c r="O10" s="411"/>
    </row>
    <row r="11" spans="2:18" s="207" customFormat="1" ht="18.75" x14ac:dyDescent="0.2">
      <c r="B11" s="212"/>
    </row>
    <row r="12" spans="2:18" s="207" customFormat="1" ht="18.75" customHeight="1" x14ac:dyDescent="0.2">
      <c r="B12" s="419" t="s">
        <v>500</v>
      </c>
      <c r="C12" s="419"/>
      <c r="D12" s="419"/>
      <c r="E12" s="419"/>
      <c r="F12" s="419"/>
      <c r="G12" s="419"/>
      <c r="H12" s="419"/>
      <c r="I12" s="419"/>
      <c r="J12" s="419"/>
      <c r="K12" s="419"/>
      <c r="L12" s="419"/>
      <c r="M12" s="419"/>
      <c r="N12" s="419"/>
      <c r="O12" s="419"/>
      <c r="P12" s="419"/>
    </row>
    <row r="13" spans="2:18" s="207" customFormat="1" ht="18.75" customHeight="1" x14ac:dyDescent="0.2">
      <c r="B13" s="411" t="s">
        <v>7</v>
      </c>
      <c r="C13" s="411"/>
      <c r="D13" s="411"/>
      <c r="E13" s="411"/>
      <c r="F13" s="411"/>
      <c r="G13" s="411"/>
      <c r="H13" s="411"/>
      <c r="I13" s="411"/>
      <c r="J13" s="411"/>
      <c r="K13" s="411"/>
      <c r="L13" s="411"/>
      <c r="M13" s="411"/>
      <c r="N13" s="411"/>
      <c r="O13" s="411"/>
      <c r="P13" s="411"/>
    </row>
    <row r="14" spans="2:18" s="214" customFormat="1" ht="15.75" customHeight="1" x14ac:dyDescent="0.2">
      <c r="B14" s="213"/>
    </row>
    <row r="15" spans="2:18" s="215" customFormat="1" ht="51" customHeight="1" x14ac:dyDescent="0.2">
      <c r="B15" s="410" t="s">
        <v>452</v>
      </c>
      <c r="C15" s="410"/>
      <c r="D15" s="410"/>
      <c r="E15" s="410"/>
      <c r="F15" s="410"/>
      <c r="G15" s="410"/>
      <c r="H15" s="410"/>
      <c r="I15" s="410"/>
      <c r="J15" s="410"/>
      <c r="K15" s="410"/>
      <c r="L15" s="410"/>
      <c r="M15" s="410"/>
      <c r="N15" s="410"/>
      <c r="O15" s="410"/>
    </row>
    <row r="16" spans="2:18" s="215" customFormat="1" ht="15" customHeight="1" x14ac:dyDescent="0.2">
      <c r="B16" s="411" t="s">
        <v>6</v>
      </c>
      <c r="C16" s="411"/>
      <c r="D16" s="411"/>
      <c r="E16" s="411"/>
      <c r="F16" s="411"/>
      <c r="G16" s="411"/>
      <c r="H16" s="411"/>
      <c r="I16" s="411"/>
      <c r="J16" s="411"/>
      <c r="K16" s="411"/>
      <c r="L16" s="411"/>
      <c r="M16" s="411"/>
      <c r="N16" s="411"/>
      <c r="O16" s="411"/>
    </row>
    <row r="17" spans="2:17" s="215" customFormat="1" ht="15" customHeight="1" x14ac:dyDescent="0.2">
      <c r="B17" s="216"/>
    </row>
    <row r="18" spans="2:17" s="215" customFormat="1" ht="15" customHeight="1" x14ac:dyDescent="0.2">
      <c r="B18" s="412" t="s">
        <v>469</v>
      </c>
      <c r="C18" s="412"/>
      <c r="D18" s="412"/>
      <c r="E18" s="412"/>
      <c r="F18" s="412"/>
      <c r="G18" s="412"/>
      <c r="H18" s="412"/>
      <c r="I18" s="412"/>
      <c r="J18" s="412"/>
      <c r="K18" s="412"/>
      <c r="L18" s="412"/>
      <c r="M18" s="412"/>
      <c r="N18" s="412"/>
      <c r="O18" s="412"/>
    </row>
    <row r="19" spans="2:17" ht="18.75" x14ac:dyDescent="0.25">
      <c r="E19" s="219"/>
      <c r="F19" s="219"/>
      <c r="G19" s="219"/>
      <c r="H19" s="208"/>
    </row>
    <row r="20" spans="2:17" ht="15.75" x14ac:dyDescent="0.25">
      <c r="B20" s="220"/>
      <c r="C20" s="221"/>
      <c r="D20" s="222"/>
      <c r="E20" s="221"/>
      <c r="F20" s="221"/>
      <c r="G20" s="221"/>
      <c r="H20" s="221"/>
      <c r="I20" s="221"/>
    </row>
    <row r="21" spans="2:17" ht="14.25" customHeight="1" x14ac:dyDescent="0.25">
      <c r="B21" s="223" t="s">
        <v>259</v>
      </c>
      <c r="C21" s="224" t="s">
        <v>0</v>
      </c>
      <c r="D21" s="225"/>
      <c r="E21" s="226"/>
      <c r="F21" s="226"/>
      <c r="G21" s="226"/>
      <c r="H21" s="226"/>
      <c r="I21" s="227"/>
    </row>
    <row r="22" spans="2:17" ht="18.75" customHeight="1" x14ac:dyDescent="0.25">
      <c r="B22" s="228" t="s">
        <v>470</v>
      </c>
      <c r="C22" s="229">
        <v>0.66</v>
      </c>
      <c r="D22" s="230"/>
      <c r="E22" s="230"/>
      <c r="F22" s="230"/>
      <c r="G22" s="230"/>
      <c r="H22" s="230"/>
      <c r="I22" s="230"/>
      <c r="J22" s="230"/>
      <c r="K22" s="230"/>
      <c r="L22" s="230"/>
      <c r="M22" s="230"/>
    </row>
    <row r="23" spans="2:17" ht="22.5" customHeight="1" x14ac:dyDescent="0.25">
      <c r="B23" s="228" t="s">
        <v>471</v>
      </c>
      <c r="C23" s="229">
        <f>C22*0.012</f>
        <v>7.92E-3</v>
      </c>
      <c r="D23" s="230"/>
      <c r="E23" s="230"/>
      <c r="F23" s="230"/>
      <c r="G23" s="230"/>
      <c r="H23" s="230"/>
      <c r="I23" s="230"/>
      <c r="J23" s="230"/>
      <c r="K23" s="230"/>
      <c r="L23" s="230"/>
      <c r="M23" s="230"/>
      <c r="Q23" s="218" t="s">
        <v>472</v>
      </c>
    </row>
    <row r="24" spans="2:17" ht="17.25" customHeight="1" x14ac:dyDescent="0.25">
      <c r="B24" s="228" t="s">
        <v>473</v>
      </c>
      <c r="C24" s="229">
        <f>C22*0.014</f>
        <v>9.2399999999999999E-3</v>
      </c>
      <c r="D24" s="230"/>
      <c r="E24" s="230"/>
      <c r="F24" s="230"/>
      <c r="G24" s="230"/>
      <c r="H24" s="230"/>
      <c r="I24" s="230"/>
      <c r="J24" s="230"/>
      <c r="K24" s="230"/>
      <c r="L24" s="230"/>
      <c r="M24" s="230"/>
      <c r="Q24" s="218" t="s">
        <v>474</v>
      </c>
    </row>
    <row r="25" spans="2:17" ht="17.25" customHeight="1" x14ac:dyDescent="0.25">
      <c r="B25" s="228" t="s">
        <v>258</v>
      </c>
      <c r="C25" s="231">
        <f>VLOOKUP('[2]1. сводные данные'!C$22:E$22,'[2]аналитика эк. эф. (скрытый)'!B$6:L$27,7,0)</f>
        <v>12</v>
      </c>
      <c r="D25" s="230"/>
      <c r="E25" s="230"/>
      <c r="F25" s="230"/>
      <c r="G25" s="230"/>
      <c r="H25" s="230"/>
      <c r="I25" s="230"/>
      <c r="J25" s="230"/>
      <c r="K25" s="230"/>
      <c r="L25" s="230"/>
      <c r="M25" s="230"/>
    </row>
    <row r="26" spans="2:17" ht="17.25" customHeight="1" x14ac:dyDescent="0.25">
      <c r="B26" s="228" t="s">
        <v>475</v>
      </c>
      <c r="C26" s="229">
        <v>0</v>
      </c>
      <c r="D26" s="230"/>
      <c r="E26" s="230"/>
      <c r="F26" s="230"/>
      <c r="G26" s="230"/>
      <c r="H26" s="230"/>
      <c r="I26" s="230"/>
      <c r="J26" s="230"/>
      <c r="K26" s="230"/>
      <c r="L26" s="230"/>
      <c r="M26" s="230"/>
    </row>
    <row r="27" spans="2:17" ht="17.25" customHeight="1" x14ac:dyDescent="0.25">
      <c r="B27" s="228" t="s">
        <v>257</v>
      </c>
      <c r="C27" s="232">
        <v>1</v>
      </c>
      <c r="D27" s="230"/>
      <c r="E27" s="230"/>
      <c r="F27" s="230"/>
      <c r="G27" s="230"/>
      <c r="H27" s="230"/>
      <c r="I27" s="230"/>
      <c r="J27" s="230"/>
      <c r="K27" s="230"/>
      <c r="L27" s="230"/>
      <c r="M27" s="230"/>
    </row>
    <row r="28" spans="2:17" ht="21" customHeight="1" x14ac:dyDescent="0.25">
      <c r="B28" s="228" t="s">
        <v>256</v>
      </c>
      <c r="C28" s="233">
        <v>0.03</v>
      </c>
      <c r="D28" s="234"/>
      <c r="E28" s="230"/>
      <c r="F28" s="230"/>
      <c r="G28" s="230"/>
      <c r="H28" s="230"/>
      <c r="I28" s="230"/>
      <c r="J28" s="230"/>
      <c r="K28" s="230"/>
      <c r="L28" s="230"/>
      <c r="M28" s="230"/>
    </row>
    <row r="29" spans="2:17" s="238" customFormat="1" ht="21" customHeight="1" x14ac:dyDescent="0.25">
      <c r="B29" s="235"/>
      <c r="C29" s="236"/>
      <c r="D29" s="237"/>
      <c r="E29" s="237"/>
      <c r="F29" s="237"/>
      <c r="G29" s="237"/>
      <c r="H29" s="237"/>
      <c r="I29" s="237"/>
      <c r="J29" s="237"/>
      <c r="K29" s="237"/>
      <c r="L29" s="237"/>
      <c r="M29" s="237"/>
    </row>
    <row r="30" spans="2:17" ht="15.75" customHeight="1" x14ac:dyDescent="0.25">
      <c r="B30" s="239" t="s">
        <v>476</v>
      </c>
      <c r="C30" s="240"/>
      <c r="D30" s="240">
        <v>2022</v>
      </c>
      <c r="E30" s="240">
        <v>2023</v>
      </c>
      <c r="F30" s="240">
        <v>2024</v>
      </c>
      <c r="G30" s="240">
        <v>2025</v>
      </c>
      <c r="H30" s="240">
        <v>2026</v>
      </c>
      <c r="I30" s="240">
        <v>2027</v>
      </c>
      <c r="J30" s="240">
        <v>2028</v>
      </c>
      <c r="K30" s="240">
        <v>2029</v>
      </c>
      <c r="L30" s="240">
        <v>2030</v>
      </c>
      <c r="M30" s="240">
        <v>2031</v>
      </c>
    </row>
    <row r="31" spans="2:17" ht="12" customHeight="1" x14ac:dyDescent="0.25">
      <c r="B31" s="228" t="s">
        <v>255</v>
      </c>
      <c r="C31" s="241"/>
      <c r="D31" s="229">
        <v>1</v>
      </c>
      <c r="E31" s="229">
        <v>1.0349999999999999</v>
      </c>
      <c r="F31" s="229">
        <v>1.034</v>
      </c>
      <c r="G31" s="229">
        <v>1.04</v>
      </c>
      <c r="H31" s="229">
        <v>1.04</v>
      </c>
      <c r="I31" s="229">
        <v>1.04</v>
      </c>
      <c r="J31" s="229">
        <v>1.04</v>
      </c>
      <c r="K31" s="229">
        <v>1.04</v>
      </c>
      <c r="L31" s="229">
        <v>1.04</v>
      </c>
      <c r="M31" s="229">
        <v>1.04</v>
      </c>
    </row>
    <row r="32" spans="2:17" ht="12" customHeight="1" x14ac:dyDescent="0.25">
      <c r="B32" s="228" t="s">
        <v>254</v>
      </c>
      <c r="C32" s="241"/>
      <c r="D32" s="229">
        <f>D31</f>
        <v>1</v>
      </c>
      <c r="E32" s="229">
        <f>E31</f>
        <v>1.0349999999999999</v>
      </c>
      <c r="F32" s="229">
        <f>E32*F31</f>
        <v>1.07019</v>
      </c>
      <c r="G32" s="229">
        <f>F32*G31</f>
        <v>1.1129975999999999</v>
      </c>
      <c r="H32" s="229">
        <f t="shared" ref="H32:L32" si="0">G32*H31</f>
        <v>1.1575175039999999</v>
      </c>
      <c r="I32" s="229">
        <f t="shared" si="0"/>
        <v>1.2038182041599998</v>
      </c>
      <c r="J32" s="229">
        <f t="shared" si="0"/>
        <v>1.2519709323263999</v>
      </c>
      <c r="K32" s="229">
        <f t="shared" si="0"/>
        <v>1.302049769619456</v>
      </c>
      <c r="L32" s="229">
        <f t="shared" si="0"/>
        <v>1.3541317604042342</v>
      </c>
      <c r="M32" s="229">
        <f>L32*M31</f>
        <v>1.4082970308204037</v>
      </c>
    </row>
    <row r="33" spans="2:17" ht="10.5" customHeight="1" x14ac:dyDescent="0.25">
      <c r="B33" s="235"/>
      <c r="C33" s="242"/>
      <c r="D33" s="237"/>
      <c r="E33" s="243"/>
      <c r="F33" s="243"/>
      <c r="G33" s="244"/>
    </row>
    <row r="34" spans="2:17" ht="18.75" customHeight="1" x14ac:dyDescent="0.25">
      <c r="B34" s="245" t="s">
        <v>477</v>
      </c>
      <c r="C34" s="246" t="s">
        <v>478</v>
      </c>
      <c r="D34" s="246">
        <f t="shared" ref="D34:M34" si="1">D30</f>
        <v>2022</v>
      </c>
      <c r="E34" s="246">
        <f t="shared" si="1"/>
        <v>2023</v>
      </c>
      <c r="F34" s="240">
        <f t="shared" si="1"/>
        <v>2024</v>
      </c>
      <c r="G34" s="240">
        <f t="shared" si="1"/>
        <v>2025</v>
      </c>
      <c r="H34" s="240">
        <f t="shared" si="1"/>
        <v>2026</v>
      </c>
      <c r="I34" s="240">
        <f t="shared" si="1"/>
        <v>2027</v>
      </c>
      <c r="J34" s="240">
        <f t="shared" si="1"/>
        <v>2028</v>
      </c>
      <c r="K34" s="240">
        <f t="shared" si="1"/>
        <v>2029</v>
      </c>
      <c r="L34" s="240">
        <f t="shared" si="1"/>
        <v>2030</v>
      </c>
      <c r="M34" s="240">
        <f t="shared" si="1"/>
        <v>2031</v>
      </c>
    </row>
    <row r="35" spans="2:17" s="253" customFormat="1" ht="21" customHeight="1" x14ac:dyDescent="0.25">
      <c r="B35" s="247" t="s">
        <v>479</v>
      </c>
      <c r="C35" s="248" t="s">
        <v>480</v>
      </c>
      <c r="D35" s="249">
        <f>C22*0.14</f>
        <v>9.240000000000001E-2</v>
      </c>
      <c r="E35" s="250">
        <f>$D$35*E32</f>
        <v>9.5633999999999997E-2</v>
      </c>
      <c r="F35" s="250">
        <f>$D$35*F32</f>
        <v>9.8885556000000013E-2</v>
      </c>
      <c r="G35" s="250">
        <f t="shared" ref="G35:M35" si="2">$D$35*G32</f>
        <v>0.10284097824000001</v>
      </c>
      <c r="H35" s="250">
        <f>$D$35*H32</f>
        <v>0.10695461736960001</v>
      </c>
      <c r="I35" s="250">
        <f t="shared" si="2"/>
        <v>0.111232802064384</v>
      </c>
      <c r="J35" s="250">
        <f t="shared" si="2"/>
        <v>0.11568211414695936</v>
      </c>
      <c r="K35" s="250">
        <f t="shared" si="2"/>
        <v>0.12030939871283775</v>
      </c>
      <c r="L35" s="250">
        <f t="shared" si="2"/>
        <v>0.12512177466135124</v>
      </c>
      <c r="M35" s="250">
        <f t="shared" si="2"/>
        <v>0.13012664564780532</v>
      </c>
      <c r="N35" s="251"/>
      <c r="O35" s="252"/>
      <c r="P35" s="252"/>
    </row>
    <row r="36" spans="2:17" s="255" customFormat="1" ht="18.75" customHeight="1" x14ac:dyDescent="0.25">
      <c r="B36" s="254" t="s">
        <v>481</v>
      </c>
      <c r="C36" s="248" t="s">
        <v>480</v>
      </c>
      <c r="D36" s="249">
        <f>SUM(D37:D39)</f>
        <v>7.92E-3</v>
      </c>
      <c r="E36" s="249">
        <f t="shared" ref="E36:M36" si="3">SUM(E37:E39)</f>
        <v>8.1972E-3</v>
      </c>
      <c r="F36" s="249">
        <f t="shared" si="3"/>
        <v>8.4759047999999997E-3</v>
      </c>
      <c r="G36" s="249">
        <f t="shared" si="3"/>
        <v>8.8149409919999998E-3</v>
      </c>
      <c r="H36" s="249">
        <f t="shared" si="3"/>
        <v>9.1675386316799994E-3</v>
      </c>
      <c r="I36" s="249">
        <f t="shared" si="3"/>
        <v>9.5342401769471993E-3</v>
      </c>
      <c r="J36" s="249">
        <f t="shared" si="3"/>
        <v>9.9156097840250867E-3</v>
      </c>
      <c r="K36" s="249">
        <f t="shared" si="3"/>
        <v>1.0312234175386091E-2</v>
      </c>
      <c r="L36" s="249">
        <f t="shared" si="3"/>
        <v>1.0724723542401535E-2</v>
      </c>
      <c r="M36" s="249">
        <f t="shared" si="3"/>
        <v>1.1153712484097597E-2</v>
      </c>
    </row>
    <row r="37" spans="2:17" s="255" customFormat="1" ht="18.75" customHeight="1" x14ac:dyDescent="0.25">
      <c r="B37" s="228" t="s">
        <v>482</v>
      </c>
      <c r="C37" s="248" t="s">
        <v>480</v>
      </c>
      <c r="D37" s="229">
        <f>C23</f>
        <v>7.92E-3</v>
      </c>
      <c r="E37" s="229">
        <f>$D$37*E32</f>
        <v>8.1972E-3</v>
      </c>
      <c r="F37" s="229">
        <f t="shared" ref="F37:M37" si="4">$D$37*F32</f>
        <v>8.4759047999999997E-3</v>
      </c>
      <c r="G37" s="229">
        <f t="shared" si="4"/>
        <v>8.8149409919999998E-3</v>
      </c>
      <c r="H37" s="229">
        <f t="shared" si="4"/>
        <v>9.1675386316799994E-3</v>
      </c>
      <c r="I37" s="229">
        <f t="shared" si="4"/>
        <v>9.5342401769471993E-3</v>
      </c>
      <c r="J37" s="229">
        <f t="shared" si="4"/>
        <v>9.9156097840250867E-3</v>
      </c>
      <c r="K37" s="229">
        <f t="shared" si="4"/>
        <v>1.0312234175386091E-2</v>
      </c>
      <c r="L37" s="229">
        <f t="shared" si="4"/>
        <v>1.0724723542401535E-2</v>
      </c>
      <c r="M37" s="229">
        <f t="shared" si="4"/>
        <v>1.1153712484097597E-2</v>
      </c>
    </row>
    <row r="38" spans="2:17" ht="18.75" customHeight="1" x14ac:dyDescent="0.25">
      <c r="B38" s="228" t="s">
        <v>483</v>
      </c>
      <c r="C38" s="248" t="s">
        <v>480</v>
      </c>
      <c r="D38" s="229">
        <v>0</v>
      </c>
      <c r="E38" s="229">
        <f>$D$38*E32</f>
        <v>0</v>
      </c>
      <c r="F38" s="229">
        <f t="shared" ref="F38:M38" si="5">$D$38*F32</f>
        <v>0</v>
      </c>
      <c r="G38" s="229">
        <f t="shared" si="5"/>
        <v>0</v>
      </c>
      <c r="H38" s="229">
        <f t="shared" si="5"/>
        <v>0</v>
      </c>
      <c r="I38" s="229">
        <f t="shared" si="5"/>
        <v>0</v>
      </c>
      <c r="J38" s="229">
        <f t="shared" si="5"/>
        <v>0</v>
      </c>
      <c r="K38" s="229">
        <f t="shared" si="5"/>
        <v>0</v>
      </c>
      <c r="L38" s="229">
        <f t="shared" si="5"/>
        <v>0</v>
      </c>
      <c r="M38" s="229">
        <f t="shared" si="5"/>
        <v>0</v>
      </c>
      <c r="Q38" s="218" t="s">
        <v>484</v>
      </c>
    </row>
    <row r="39" spans="2:17" ht="15.75" customHeight="1" x14ac:dyDescent="0.25">
      <c r="B39" s="228" t="s">
        <v>485</v>
      </c>
      <c r="C39" s="248" t="s">
        <v>480</v>
      </c>
      <c r="D39" s="229">
        <f>C26</f>
        <v>0</v>
      </c>
      <c r="E39" s="229">
        <f>D39*E32</f>
        <v>0</v>
      </c>
      <c r="F39" s="229">
        <f t="shared" ref="F39:M39" si="6">E39*F32</f>
        <v>0</v>
      </c>
      <c r="G39" s="229">
        <f t="shared" si="6"/>
        <v>0</v>
      </c>
      <c r="H39" s="229">
        <f t="shared" si="6"/>
        <v>0</v>
      </c>
      <c r="I39" s="229">
        <f t="shared" si="6"/>
        <v>0</v>
      </c>
      <c r="J39" s="229">
        <f t="shared" si="6"/>
        <v>0</v>
      </c>
      <c r="K39" s="229">
        <f t="shared" si="6"/>
        <v>0</v>
      </c>
      <c r="L39" s="229">
        <f t="shared" si="6"/>
        <v>0</v>
      </c>
      <c r="M39" s="229">
        <f t="shared" si="6"/>
        <v>0</v>
      </c>
    </row>
    <row r="40" spans="2:17" ht="27.75" customHeight="1" x14ac:dyDescent="0.25">
      <c r="B40" s="256" t="s">
        <v>253</v>
      </c>
      <c r="C40" s="248" t="s">
        <v>480</v>
      </c>
      <c r="D40" s="257">
        <f>D35-D36</f>
        <v>8.4480000000000013E-2</v>
      </c>
      <c r="E40" s="249">
        <f t="shared" ref="E40:M40" si="7">E35-E36</f>
        <v>8.7436799999999995E-2</v>
      </c>
      <c r="F40" s="249">
        <f t="shared" si="7"/>
        <v>9.040965120000001E-2</v>
      </c>
      <c r="G40" s="249">
        <f t="shared" si="7"/>
        <v>9.4026037248000002E-2</v>
      </c>
      <c r="H40" s="249">
        <f t="shared" si="7"/>
        <v>9.7787078737920002E-2</v>
      </c>
      <c r="I40" s="249">
        <f t="shared" si="7"/>
        <v>0.10169856188743681</v>
      </c>
      <c r="J40" s="249">
        <f t="shared" si="7"/>
        <v>0.10576650436293428</v>
      </c>
      <c r="K40" s="249">
        <f t="shared" si="7"/>
        <v>0.10999716453745165</v>
      </c>
      <c r="L40" s="249">
        <f t="shared" si="7"/>
        <v>0.11439705111894971</v>
      </c>
      <c r="M40" s="249">
        <f t="shared" si="7"/>
        <v>0.11897293316370773</v>
      </c>
    </row>
    <row r="41" spans="2:17" ht="20.25" customHeight="1" x14ac:dyDescent="0.25">
      <c r="B41" s="258"/>
      <c r="C41" s="259"/>
      <c r="D41" s="260"/>
      <c r="E41" s="261"/>
      <c r="F41" s="261"/>
      <c r="G41" s="262"/>
    </row>
    <row r="42" spans="2:17" ht="15" customHeight="1" x14ac:dyDescent="0.25">
      <c r="B42" s="413" t="s">
        <v>486</v>
      </c>
      <c r="C42" s="415" t="s">
        <v>478</v>
      </c>
      <c r="D42" s="417" t="s">
        <v>487</v>
      </c>
      <c r="E42" s="417"/>
      <c r="F42" s="417"/>
      <c r="G42" s="417"/>
      <c r="H42" s="417"/>
      <c r="I42" s="417"/>
      <c r="J42" s="417"/>
      <c r="K42" s="417"/>
      <c r="L42" s="417"/>
      <c r="M42" s="417"/>
    </row>
    <row r="43" spans="2:17" ht="15" customHeight="1" x14ac:dyDescent="0.25">
      <c r="B43" s="414"/>
      <c r="C43" s="416"/>
      <c r="D43" s="240">
        <v>1</v>
      </c>
      <c r="E43" s="240">
        <v>2</v>
      </c>
      <c r="F43" s="240">
        <v>3</v>
      </c>
      <c r="G43" s="240">
        <v>4</v>
      </c>
      <c r="H43" s="240">
        <v>5</v>
      </c>
      <c r="I43" s="240">
        <v>6</v>
      </c>
      <c r="J43" s="240">
        <v>7</v>
      </c>
      <c r="K43" s="240">
        <v>8</v>
      </c>
      <c r="L43" s="240">
        <v>9</v>
      </c>
      <c r="M43" s="240">
        <v>10</v>
      </c>
    </row>
    <row r="44" spans="2:17" s="264" customFormat="1" ht="29.25" customHeight="1" x14ac:dyDescent="0.25">
      <c r="B44" s="254" t="s">
        <v>253</v>
      </c>
      <c r="C44" s="263" t="s">
        <v>480</v>
      </c>
      <c r="D44" s="229">
        <f>D40</f>
        <v>8.4480000000000013E-2</v>
      </c>
      <c r="E44" s="229">
        <f t="shared" ref="E44:M44" si="8">E40</f>
        <v>8.7436799999999995E-2</v>
      </c>
      <c r="F44" s="229">
        <f t="shared" si="8"/>
        <v>9.040965120000001E-2</v>
      </c>
      <c r="G44" s="229">
        <f t="shared" si="8"/>
        <v>9.4026037248000002E-2</v>
      </c>
      <c r="H44" s="229">
        <f t="shared" si="8"/>
        <v>9.7787078737920002E-2</v>
      </c>
      <c r="I44" s="229">
        <f t="shared" si="8"/>
        <v>0.10169856188743681</v>
      </c>
      <c r="J44" s="229">
        <f t="shared" si="8"/>
        <v>0.10576650436293428</v>
      </c>
      <c r="K44" s="229">
        <f t="shared" si="8"/>
        <v>0.10999716453745165</v>
      </c>
      <c r="L44" s="229">
        <f t="shared" si="8"/>
        <v>0.11439705111894971</v>
      </c>
      <c r="M44" s="229">
        <f t="shared" si="8"/>
        <v>0.11897293316370773</v>
      </c>
    </row>
    <row r="45" spans="2:17" s="264" customFormat="1" ht="21.75" customHeight="1" x14ac:dyDescent="0.25">
      <c r="B45" s="254" t="s">
        <v>488</v>
      </c>
      <c r="C45" s="231" t="s">
        <v>480</v>
      </c>
      <c r="D45" s="265">
        <f>-C22</f>
        <v>-0.66</v>
      </c>
      <c r="E45" s="265">
        <f>-'[2]1. сводные данные'!M47</f>
        <v>0</v>
      </c>
      <c r="F45" s="229"/>
      <c r="G45" s="266"/>
      <c r="H45" s="267"/>
      <c r="I45" s="267"/>
      <c r="J45" s="267"/>
      <c r="K45" s="267"/>
      <c r="L45" s="267"/>
      <c r="M45" s="267"/>
    </row>
    <row r="46" spans="2:17" s="264" customFormat="1" ht="19.5" customHeight="1" x14ac:dyDescent="0.25">
      <c r="B46" s="254" t="s">
        <v>489</v>
      </c>
      <c r="C46" s="231" t="s">
        <v>480</v>
      </c>
      <c r="D46" s="229">
        <f>SUM(D44:D45)</f>
        <v>-0.57552000000000003</v>
      </c>
      <c r="E46" s="229">
        <f t="shared" ref="E46:M46" si="9">SUM(E44:E45)</f>
        <v>8.7436799999999995E-2</v>
      </c>
      <c r="F46" s="229">
        <f>SUM(F44:F45)</f>
        <v>9.040965120000001E-2</v>
      </c>
      <c r="G46" s="229">
        <f t="shared" si="9"/>
        <v>9.4026037248000002E-2</v>
      </c>
      <c r="H46" s="229">
        <f t="shared" si="9"/>
        <v>9.7787078737920002E-2</v>
      </c>
      <c r="I46" s="229">
        <f t="shared" si="9"/>
        <v>0.10169856188743681</v>
      </c>
      <c r="J46" s="229">
        <f t="shared" si="9"/>
        <v>0.10576650436293428</v>
      </c>
      <c r="K46" s="229">
        <f t="shared" si="9"/>
        <v>0.10999716453745165</v>
      </c>
      <c r="L46" s="229">
        <f t="shared" si="9"/>
        <v>0.11439705111894971</v>
      </c>
      <c r="M46" s="229">
        <f t="shared" si="9"/>
        <v>0.11897293316370773</v>
      </c>
    </row>
    <row r="47" spans="2:17" s="264" customFormat="1" ht="21" customHeight="1" x14ac:dyDescent="0.25">
      <c r="B47" s="254" t="s">
        <v>490</v>
      </c>
      <c r="C47" s="231" t="s">
        <v>480</v>
      </c>
      <c r="D47" s="229">
        <f>D46</f>
        <v>-0.57552000000000003</v>
      </c>
      <c r="E47" s="229">
        <f>D47+E46</f>
        <v>-0.48808320000000005</v>
      </c>
      <c r="F47" s="229">
        <f>E47+F46</f>
        <v>-0.39767354880000005</v>
      </c>
      <c r="G47" s="229">
        <f t="shared" ref="G47:L47" si="10">F47+G46</f>
        <v>-0.30364751155200004</v>
      </c>
      <c r="H47" s="229">
        <f t="shared" si="10"/>
        <v>-0.20586043281408004</v>
      </c>
      <c r="I47" s="229">
        <f>H47+I46</f>
        <v>-0.10416187092664322</v>
      </c>
      <c r="J47" s="229">
        <f t="shared" si="10"/>
        <v>1.604633436291053E-3</v>
      </c>
      <c r="K47" s="229">
        <f t="shared" si="10"/>
        <v>0.1116017979737427</v>
      </c>
      <c r="L47" s="229">
        <f t="shared" si="10"/>
        <v>0.22599884909269241</v>
      </c>
      <c r="M47" s="229">
        <f>L47+M46</f>
        <v>0.34497178225640013</v>
      </c>
    </row>
    <row r="48" spans="2:17" s="264" customFormat="1" ht="17.25" customHeight="1" x14ac:dyDescent="0.25">
      <c r="B48" s="228" t="s">
        <v>252</v>
      </c>
      <c r="C48" s="229"/>
      <c r="D48" s="229">
        <f>1/(1+$C$28)^(D43-1)</f>
        <v>1</v>
      </c>
      <c r="E48" s="229">
        <f>1/(1+$C$28)^(E43-1)</f>
        <v>0.970873786407767</v>
      </c>
      <c r="F48" s="229">
        <f t="shared" ref="F48:M48" si="11">1/(1+$C$28)^(F43-1)</f>
        <v>0.94259590913375435</v>
      </c>
      <c r="G48" s="229">
        <f t="shared" si="11"/>
        <v>0.91514165935315961</v>
      </c>
      <c r="H48" s="229">
        <f t="shared" si="11"/>
        <v>0.888487047915689</v>
      </c>
      <c r="I48" s="229">
        <f t="shared" si="11"/>
        <v>0.86260878438416411</v>
      </c>
      <c r="J48" s="229">
        <f t="shared" si="11"/>
        <v>0.83748425668365445</v>
      </c>
      <c r="K48" s="229">
        <f t="shared" si="11"/>
        <v>0.81309151134335378</v>
      </c>
      <c r="L48" s="229">
        <f t="shared" si="11"/>
        <v>0.78940923431393573</v>
      </c>
      <c r="M48" s="229">
        <f t="shared" si="11"/>
        <v>0.76641673234362695</v>
      </c>
    </row>
    <row r="49" spans="2:14" s="264" customFormat="1" ht="17.25" customHeight="1" x14ac:dyDescent="0.25">
      <c r="B49" s="254" t="s">
        <v>491</v>
      </c>
      <c r="C49" s="231" t="s">
        <v>480</v>
      </c>
      <c r="D49" s="229">
        <f>D46*D48</f>
        <v>-0.57552000000000003</v>
      </c>
      <c r="E49" s="229">
        <f>E46*E48</f>
        <v>8.4890097087378644E-2</v>
      </c>
      <c r="F49" s="229">
        <f t="shared" ref="F49:M49" si="12">F46*F48</f>
        <v>8.5219767367329641E-2</v>
      </c>
      <c r="G49" s="229">
        <f t="shared" si="12"/>
        <v>8.6047143749536717E-2</v>
      </c>
      <c r="H49" s="229">
        <f t="shared" si="12"/>
        <v>8.6882552912153577E-2</v>
      </c>
      <c r="I49" s="229">
        <f t="shared" si="12"/>
        <v>8.7726072843339553E-2</v>
      </c>
      <c r="J49" s="229">
        <f t="shared" si="12"/>
        <v>8.8577782288420503E-2</v>
      </c>
      <c r="K49" s="229">
        <f t="shared" si="12"/>
        <v>8.9437760757240123E-2</v>
      </c>
      <c r="L49" s="229">
        <f t="shared" si="12"/>
        <v>9.0306088531582257E-2</v>
      </c>
      <c r="M49" s="229">
        <f t="shared" si="12"/>
        <v>9.1182846672665602E-2</v>
      </c>
    </row>
    <row r="50" spans="2:14" s="264" customFormat="1" ht="27" customHeight="1" x14ac:dyDescent="0.25">
      <c r="B50" s="254" t="s">
        <v>492</v>
      </c>
      <c r="C50" s="231" t="s">
        <v>480</v>
      </c>
      <c r="D50" s="229">
        <f>D48*D47</f>
        <v>-0.57552000000000003</v>
      </c>
      <c r="E50" s="229">
        <f>E48*E47</f>
        <v>-0.4738671844660195</v>
      </c>
      <c r="F50" s="229">
        <f t="shared" ref="F50:M50" si="13">F48*F47</f>
        <v>-0.37484546026958249</v>
      </c>
      <c r="G50" s="229">
        <f t="shared" si="13"/>
        <v>-0.27788048758015499</v>
      </c>
      <c r="H50" s="229">
        <f t="shared" si="13"/>
        <v>-0.18290432823362801</v>
      </c>
      <c r="I50" s="229">
        <f t="shared" si="13"/>
        <v>-8.9850944859211912E-2</v>
      </c>
      <c r="J50" s="229">
        <f t="shared" si="13"/>
        <v>1.3438552406419507E-3</v>
      </c>
      <c r="K50" s="229">
        <f t="shared" si="13"/>
        <v>9.0742474583106095E-2</v>
      </c>
      <c r="L50" s="229">
        <f t="shared" si="13"/>
        <v>0.17840557841809301</v>
      </c>
      <c r="M50" s="229">
        <f t="shared" si="13"/>
        <v>0.26439214610770739</v>
      </c>
    </row>
    <row r="51" spans="2:14" s="270" customFormat="1" ht="12.75" customHeight="1" x14ac:dyDescent="0.25">
      <c r="B51" s="268"/>
      <c r="C51" s="269"/>
      <c r="D51" s="269"/>
      <c r="E51" s="269"/>
      <c r="F51" s="269"/>
      <c r="G51" s="269"/>
      <c r="H51" s="269"/>
      <c r="I51" s="269"/>
      <c r="J51" s="269"/>
      <c r="K51" s="269"/>
      <c r="L51" s="269"/>
      <c r="M51" s="269"/>
    </row>
    <row r="52" spans="2:14" s="264" customFormat="1" ht="29.25" customHeight="1" x14ac:dyDescent="0.25">
      <c r="B52" s="271" t="s">
        <v>493</v>
      </c>
      <c r="C52" s="272" t="s">
        <v>478</v>
      </c>
      <c r="D52" s="272" t="s">
        <v>494</v>
      </c>
      <c r="E52" s="269"/>
      <c r="F52" s="269"/>
      <c r="G52" s="269"/>
      <c r="H52" s="269"/>
      <c r="I52" s="269"/>
      <c r="J52" s="269"/>
      <c r="K52" s="269"/>
      <c r="L52" s="269"/>
      <c r="M52" s="269"/>
      <c r="N52" s="270"/>
    </row>
    <row r="53" spans="2:14" s="264" customFormat="1" ht="18" customHeight="1" x14ac:dyDescent="0.25">
      <c r="B53" s="254" t="s">
        <v>495</v>
      </c>
      <c r="C53" s="231" t="s">
        <v>480</v>
      </c>
      <c r="D53" s="231">
        <f>SUM(D49:M49)</f>
        <v>0.21475011220964663</v>
      </c>
      <c r="E53" s="273"/>
      <c r="F53" s="273"/>
      <c r="G53" s="274"/>
      <c r="H53" s="270"/>
      <c r="I53" s="270"/>
      <c r="J53" s="270"/>
      <c r="K53" s="270"/>
      <c r="L53" s="270"/>
      <c r="M53" s="270"/>
      <c r="N53" s="270"/>
    </row>
    <row r="54" spans="2:14" s="264" customFormat="1" ht="16.5" customHeight="1" x14ac:dyDescent="0.25">
      <c r="B54" s="275" t="s">
        <v>251</v>
      </c>
      <c r="C54" s="232" t="s">
        <v>496</v>
      </c>
      <c r="D54" s="232">
        <f>IRR(D46:M46)</f>
        <v>9.9685044534684186E-2</v>
      </c>
      <c r="E54" s="273"/>
      <c r="F54" s="273"/>
      <c r="G54" s="274"/>
      <c r="H54" s="270"/>
      <c r="I54" s="270"/>
      <c r="J54" s="270"/>
      <c r="K54" s="270"/>
      <c r="L54" s="270"/>
      <c r="M54" s="270"/>
      <c r="N54" s="270"/>
    </row>
    <row r="55" spans="2:14" s="264" customFormat="1" x14ac:dyDescent="0.25">
      <c r="B55" s="275" t="s">
        <v>497</v>
      </c>
      <c r="C55" s="263" t="s">
        <v>498</v>
      </c>
      <c r="D55" s="263">
        <f>IF(M47&lt;0,"не окупается",(COUNTIF(D47:M47,"&lt;0")+1))</f>
        <v>7</v>
      </c>
      <c r="E55" s="273"/>
      <c r="F55" s="273"/>
      <c r="G55" s="276"/>
      <c r="H55" s="270"/>
      <c r="I55" s="270"/>
      <c r="J55" s="270"/>
      <c r="K55" s="270"/>
      <c r="L55" s="270"/>
      <c r="M55" s="270"/>
      <c r="N55" s="270"/>
    </row>
    <row r="56" spans="2:14" s="264" customFormat="1" ht="15.75" customHeight="1" x14ac:dyDescent="0.25">
      <c r="B56" s="254" t="s">
        <v>499</v>
      </c>
      <c r="C56" s="263" t="s">
        <v>498</v>
      </c>
      <c r="D56" s="263">
        <f>IF(M50&lt;0,"не окупается",(COUNTIF(D50:M50,"&lt;0")+1))</f>
        <v>7</v>
      </c>
      <c r="E56" s="273"/>
      <c r="F56" s="273"/>
      <c r="G56" s="277"/>
      <c r="H56" s="270"/>
      <c r="I56" s="270"/>
      <c r="J56" s="270"/>
      <c r="K56" s="270"/>
      <c r="L56" s="270"/>
      <c r="M56" s="270"/>
      <c r="N56" s="270"/>
    </row>
    <row r="57" spans="2:14" ht="13.5" customHeight="1" x14ac:dyDescent="0.25">
      <c r="B57" s="278"/>
      <c r="C57" s="262"/>
      <c r="D57" s="262"/>
      <c r="E57" s="262"/>
      <c r="F57" s="262"/>
      <c r="G57" s="262"/>
      <c r="H57" s="262"/>
      <c r="I57" s="279"/>
    </row>
    <row r="58" spans="2:14" ht="21" customHeight="1" x14ac:dyDescent="0.25">
      <c r="B58" s="280"/>
      <c r="C58" s="227"/>
      <c r="D58" s="227"/>
      <c r="E58" s="227"/>
      <c r="F58" s="227"/>
      <c r="G58" s="227"/>
      <c r="H58" s="227"/>
      <c r="I58" s="279"/>
    </row>
    <row r="59" spans="2:14" ht="15" customHeight="1" x14ac:dyDescent="0.25">
      <c r="B59" s="408"/>
      <c r="C59" s="408"/>
      <c r="D59" s="408"/>
      <c r="E59" s="408"/>
      <c r="F59" s="408"/>
      <c r="G59" s="408"/>
      <c r="H59" s="408"/>
      <c r="I59" s="408"/>
      <c r="J59" s="408"/>
      <c r="K59" s="408"/>
      <c r="L59" s="408"/>
      <c r="M59" s="408"/>
    </row>
    <row r="60" spans="2:14" ht="21" customHeight="1" x14ac:dyDescent="0.25">
      <c r="B60" s="408"/>
      <c r="C60" s="408"/>
      <c r="D60" s="408"/>
      <c r="E60" s="408"/>
      <c r="F60" s="408"/>
      <c r="G60" s="408"/>
      <c r="H60" s="408"/>
      <c r="I60" s="408"/>
      <c r="J60" s="408"/>
      <c r="K60" s="408"/>
      <c r="L60" s="408"/>
      <c r="M60" s="408"/>
    </row>
    <row r="61" spans="2:14" ht="16.5" customHeight="1" x14ac:dyDescent="0.25">
      <c r="B61" s="408"/>
      <c r="C61" s="408"/>
      <c r="D61" s="408"/>
      <c r="E61" s="408"/>
      <c r="F61" s="408"/>
      <c r="G61" s="408"/>
      <c r="H61" s="408"/>
      <c r="I61" s="408"/>
      <c r="J61" s="408"/>
      <c r="K61" s="408"/>
      <c r="L61" s="408"/>
      <c r="M61" s="408"/>
    </row>
    <row r="62" spans="2:14" ht="18.75" customHeight="1" x14ac:dyDescent="0.25">
      <c r="B62" s="409"/>
      <c r="C62" s="409"/>
      <c r="D62" s="409"/>
      <c r="E62" s="409"/>
      <c r="F62" s="409"/>
      <c r="G62" s="409"/>
      <c r="H62" s="409"/>
      <c r="I62" s="409"/>
      <c r="J62" s="409"/>
      <c r="K62" s="409"/>
      <c r="L62" s="409"/>
      <c r="M62" s="409"/>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3"/>
  <sheetViews>
    <sheetView view="pageBreakPreview" zoomScale="60" workbookViewId="0">
      <selection activeCell="K25" sqref="K25"/>
    </sheetView>
  </sheetViews>
  <sheetFormatPr defaultRowHeight="15.75" x14ac:dyDescent="0.25"/>
  <cols>
    <col min="1" max="1" width="9.140625" style="69"/>
    <col min="2" max="2" width="37.7109375" style="69" customWidth="1"/>
    <col min="3" max="3" width="9.140625" style="69"/>
    <col min="4" max="4" width="12.85546875" style="69" customWidth="1"/>
    <col min="5" max="6" width="0" style="69" hidden="1" customWidth="1"/>
    <col min="7" max="7" width="11" style="69" customWidth="1"/>
    <col min="8" max="8" width="15.5703125" style="69"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7" ht="18.75" x14ac:dyDescent="0.25">
      <c r="L1" s="41" t="s">
        <v>68</v>
      </c>
    </row>
    <row r="2" spans="1:47" ht="18.75" x14ac:dyDescent="0.3">
      <c r="L2" s="14" t="s">
        <v>10</v>
      </c>
    </row>
    <row r="3" spans="1:47" ht="18.75" x14ac:dyDescent="0.3">
      <c r="L3" s="14" t="s">
        <v>435</v>
      </c>
    </row>
    <row r="4" spans="1:47" ht="18.75" x14ac:dyDescent="0.3">
      <c r="K4" s="14"/>
    </row>
    <row r="5" spans="1:47" x14ac:dyDescent="0.25">
      <c r="A5" s="356"/>
      <c r="B5" s="356"/>
      <c r="C5" s="356"/>
      <c r="D5" s="356"/>
      <c r="E5" s="356"/>
      <c r="F5" s="356"/>
      <c r="G5" s="434"/>
      <c r="H5" s="434"/>
      <c r="I5" s="434"/>
      <c r="J5" s="434" t="s">
        <v>441</v>
      </c>
      <c r="K5" s="434"/>
      <c r="L5" s="43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row>
    <row r="6" spans="1:47" x14ac:dyDescent="0.25">
      <c r="A6" s="16"/>
      <c r="B6" s="11"/>
      <c r="C6" s="11"/>
      <c r="D6" s="16"/>
      <c r="E6" s="11"/>
      <c r="F6" s="11"/>
      <c r="G6" s="153"/>
      <c r="H6" s="154"/>
      <c r="I6" s="154"/>
      <c r="J6" s="153"/>
      <c r="K6" s="154"/>
      <c r="L6" s="154"/>
    </row>
    <row r="7" spans="1:47" ht="18.75" x14ac:dyDescent="0.25">
      <c r="A7" s="360"/>
      <c r="B7" s="360"/>
      <c r="C7" s="360"/>
      <c r="D7" s="360"/>
      <c r="E7" s="360"/>
      <c r="F7" s="360"/>
      <c r="G7" s="435"/>
      <c r="H7" s="435"/>
      <c r="I7" s="435"/>
      <c r="J7" s="435" t="s">
        <v>9</v>
      </c>
      <c r="K7" s="435"/>
      <c r="L7" s="435"/>
    </row>
    <row r="8" spans="1:47" ht="18.75" x14ac:dyDescent="0.25">
      <c r="A8" s="149"/>
      <c r="B8" s="149"/>
      <c r="C8" s="149"/>
      <c r="D8" s="149"/>
      <c r="E8" s="149"/>
      <c r="F8" s="149"/>
      <c r="G8" s="137"/>
      <c r="H8" s="137"/>
      <c r="I8" s="137"/>
      <c r="J8" s="137"/>
      <c r="K8" s="137"/>
      <c r="L8" s="137"/>
    </row>
    <row r="9" spans="1:47" x14ac:dyDescent="0.25">
      <c r="A9" s="361"/>
      <c r="B9" s="361"/>
      <c r="C9" s="361"/>
      <c r="D9" s="361"/>
      <c r="E9" s="361"/>
      <c r="F9" s="361"/>
      <c r="G9" s="436"/>
      <c r="H9" s="436"/>
      <c r="I9" s="436"/>
      <c r="J9" s="436" t="s">
        <v>458</v>
      </c>
      <c r="K9" s="436"/>
      <c r="L9" s="436"/>
    </row>
    <row r="10" spans="1:47" x14ac:dyDescent="0.25">
      <c r="A10" s="357"/>
      <c r="B10" s="357"/>
      <c r="C10" s="357"/>
      <c r="D10" s="357"/>
      <c r="E10" s="357"/>
      <c r="F10" s="357"/>
      <c r="G10" s="420"/>
      <c r="H10" s="420"/>
      <c r="I10" s="420"/>
      <c r="J10" s="420" t="s">
        <v>8</v>
      </c>
      <c r="K10" s="420"/>
      <c r="L10" s="420"/>
    </row>
    <row r="11" spans="1:47" ht="18.75" x14ac:dyDescent="0.25">
      <c r="A11" s="149"/>
      <c r="B11" s="149"/>
      <c r="C11" s="149"/>
      <c r="D11" s="149"/>
      <c r="E11" s="149"/>
      <c r="F11" s="149"/>
      <c r="G11" s="137"/>
      <c r="H11" s="137"/>
      <c r="I11" s="137"/>
      <c r="J11" s="137"/>
      <c r="K11" s="137"/>
      <c r="L11" s="137"/>
    </row>
    <row r="12" spans="1:47" ht="18.75" x14ac:dyDescent="0.25">
      <c r="A12" s="359"/>
      <c r="B12" s="359"/>
      <c r="C12" s="359"/>
      <c r="D12" s="359"/>
      <c r="E12" s="359"/>
      <c r="F12" s="359"/>
      <c r="G12" s="422"/>
      <c r="H12" s="422"/>
      <c r="I12" s="422"/>
      <c r="J12" s="366" t="s">
        <v>500</v>
      </c>
      <c r="K12" s="366"/>
      <c r="L12" s="366"/>
    </row>
    <row r="13" spans="1:47" x14ac:dyDescent="0.25">
      <c r="A13" s="357"/>
      <c r="B13" s="357"/>
      <c r="C13" s="357"/>
      <c r="D13" s="357"/>
      <c r="E13" s="357"/>
      <c r="F13" s="357"/>
      <c r="G13" s="420"/>
      <c r="H13" s="420"/>
      <c r="I13" s="420"/>
      <c r="J13" s="420" t="s">
        <v>7</v>
      </c>
      <c r="K13" s="420"/>
      <c r="L13" s="420"/>
    </row>
    <row r="14" spans="1:47" ht="36" customHeight="1" x14ac:dyDescent="0.25">
      <c r="A14" s="150"/>
      <c r="B14" s="150"/>
      <c r="C14" s="150"/>
      <c r="D14" s="392" t="s">
        <v>452</v>
      </c>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row>
    <row r="15" spans="1:47" x14ac:dyDescent="0.25">
      <c r="A15" s="357"/>
      <c r="B15" s="357"/>
      <c r="C15" s="357"/>
      <c r="D15" s="357"/>
      <c r="E15" s="357"/>
      <c r="F15" s="357"/>
      <c r="G15" s="420"/>
      <c r="H15" s="420"/>
      <c r="I15" s="420"/>
      <c r="J15" s="420" t="s">
        <v>6</v>
      </c>
      <c r="K15" s="420"/>
      <c r="L15" s="420"/>
    </row>
    <row r="16" spans="1:47" ht="15.75" customHeight="1" x14ac:dyDescent="0.25">
      <c r="G16" s="155"/>
      <c r="H16" s="155"/>
      <c r="I16" s="155"/>
      <c r="J16" s="155"/>
      <c r="K16" s="155"/>
      <c r="L16" s="156"/>
    </row>
    <row r="17" spans="1:12" x14ac:dyDescent="0.25">
      <c r="K17" s="102"/>
    </row>
    <row r="18" spans="1:12" ht="15.75" customHeight="1" x14ac:dyDescent="0.25">
      <c r="A18" s="433" t="s">
        <v>389</v>
      </c>
      <c r="B18" s="433"/>
      <c r="C18" s="433"/>
      <c r="D18" s="433"/>
      <c r="E18" s="433"/>
      <c r="F18" s="433"/>
      <c r="G18" s="433"/>
      <c r="H18" s="433"/>
      <c r="I18" s="433"/>
      <c r="J18" s="433"/>
      <c r="K18" s="433"/>
      <c r="L18" s="433"/>
    </row>
    <row r="19" spans="1:12" x14ac:dyDescent="0.25">
      <c r="A19" s="73"/>
      <c r="B19" s="73"/>
      <c r="C19" s="101"/>
      <c r="D19" s="101"/>
      <c r="E19" s="101"/>
      <c r="F19" s="101"/>
      <c r="G19" s="101"/>
      <c r="H19" s="101"/>
      <c r="I19" s="101"/>
      <c r="J19" s="101"/>
      <c r="K19" s="101"/>
      <c r="L19" s="101"/>
    </row>
    <row r="20" spans="1:12" ht="28.5" customHeight="1" x14ac:dyDescent="0.25">
      <c r="A20" s="423" t="s">
        <v>220</v>
      </c>
      <c r="B20" s="423" t="s">
        <v>219</v>
      </c>
      <c r="C20" s="429" t="s">
        <v>324</v>
      </c>
      <c r="D20" s="429"/>
      <c r="E20" s="429"/>
      <c r="F20" s="429"/>
      <c r="G20" s="429"/>
      <c r="H20" s="429"/>
      <c r="I20" s="424" t="s">
        <v>218</v>
      </c>
      <c r="J20" s="426" t="s">
        <v>326</v>
      </c>
      <c r="K20" s="423" t="s">
        <v>217</v>
      </c>
      <c r="L20" s="425" t="s">
        <v>325</v>
      </c>
    </row>
    <row r="21" spans="1:12" ht="58.5" customHeight="1" x14ac:dyDescent="0.25">
      <c r="A21" s="423"/>
      <c r="B21" s="423"/>
      <c r="C21" s="430" t="s">
        <v>2</v>
      </c>
      <c r="D21" s="430"/>
      <c r="E21" s="124"/>
      <c r="F21" s="125"/>
      <c r="G21" s="431" t="s">
        <v>1</v>
      </c>
      <c r="H21" s="432"/>
      <c r="I21" s="424"/>
      <c r="J21" s="427"/>
      <c r="K21" s="423"/>
      <c r="L21" s="425"/>
    </row>
    <row r="22" spans="1:12" ht="47.25" x14ac:dyDescent="0.25">
      <c r="A22" s="423"/>
      <c r="B22" s="423"/>
      <c r="C22" s="100" t="s">
        <v>216</v>
      </c>
      <c r="D22" s="100" t="s">
        <v>215</v>
      </c>
      <c r="E22" s="100" t="s">
        <v>216</v>
      </c>
      <c r="F22" s="100" t="s">
        <v>215</v>
      </c>
      <c r="G22" s="100" t="s">
        <v>216</v>
      </c>
      <c r="H22" s="100" t="s">
        <v>215</v>
      </c>
      <c r="I22" s="424"/>
      <c r="J22" s="428"/>
      <c r="K22" s="423"/>
      <c r="L22" s="425"/>
    </row>
    <row r="23" spans="1:12" x14ac:dyDescent="0.25">
      <c r="A23" s="80">
        <v>1</v>
      </c>
      <c r="B23" s="80">
        <v>2</v>
      </c>
      <c r="C23" s="100">
        <v>3</v>
      </c>
      <c r="D23" s="100">
        <v>4</v>
      </c>
      <c r="E23" s="100">
        <v>5</v>
      </c>
      <c r="F23" s="100">
        <v>6</v>
      </c>
      <c r="G23" s="100">
        <v>7</v>
      </c>
      <c r="H23" s="100">
        <v>8</v>
      </c>
      <c r="I23" s="100">
        <v>9</v>
      </c>
      <c r="J23" s="100">
        <v>10</v>
      </c>
      <c r="K23" s="100">
        <v>11</v>
      </c>
      <c r="L23" s="100">
        <v>12</v>
      </c>
    </row>
    <row r="24" spans="1:12" x14ac:dyDescent="0.25">
      <c r="A24" s="96">
        <v>1</v>
      </c>
      <c r="B24" s="97" t="s">
        <v>214</v>
      </c>
      <c r="C24" s="94" t="s">
        <v>428</v>
      </c>
      <c r="D24" s="94" t="s">
        <v>428</v>
      </c>
      <c r="E24" s="94" t="s">
        <v>428</v>
      </c>
      <c r="F24" s="94" t="s">
        <v>428</v>
      </c>
      <c r="G24" s="94" t="s">
        <v>428</v>
      </c>
      <c r="H24" s="94" t="s">
        <v>428</v>
      </c>
      <c r="I24" s="94" t="s">
        <v>428</v>
      </c>
      <c r="J24" s="94" t="s">
        <v>428</v>
      </c>
      <c r="K24" s="93"/>
      <c r="L24" s="104"/>
    </row>
    <row r="25" spans="1:12" ht="21.75" customHeight="1" x14ac:dyDescent="0.25">
      <c r="A25" s="96" t="s">
        <v>213</v>
      </c>
      <c r="B25" s="99" t="s">
        <v>331</v>
      </c>
      <c r="C25" s="94" t="s">
        <v>428</v>
      </c>
      <c r="D25" s="94" t="s">
        <v>428</v>
      </c>
      <c r="E25" s="94" t="s">
        <v>428</v>
      </c>
      <c r="F25" s="94" t="s">
        <v>428</v>
      </c>
      <c r="G25" s="94" t="s">
        <v>428</v>
      </c>
      <c r="H25" s="94" t="s">
        <v>428</v>
      </c>
      <c r="I25" s="94" t="s">
        <v>428</v>
      </c>
      <c r="J25" s="94" t="s">
        <v>428</v>
      </c>
      <c r="K25" s="93"/>
      <c r="L25" s="93"/>
    </row>
    <row r="26" spans="1:12" s="76" customFormat="1" ht="39" customHeight="1" x14ac:dyDescent="0.25">
      <c r="A26" s="96" t="s">
        <v>212</v>
      </c>
      <c r="B26" s="99" t="s">
        <v>333</v>
      </c>
      <c r="C26" s="94" t="s">
        <v>428</v>
      </c>
      <c r="D26" s="94" t="s">
        <v>428</v>
      </c>
      <c r="E26" s="94" t="s">
        <v>428</v>
      </c>
      <c r="F26" s="94" t="s">
        <v>428</v>
      </c>
      <c r="G26" s="94" t="s">
        <v>428</v>
      </c>
      <c r="H26" s="94" t="s">
        <v>428</v>
      </c>
      <c r="I26" s="94" t="s">
        <v>428</v>
      </c>
      <c r="J26" s="94" t="s">
        <v>428</v>
      </c>
      <c r="K26" s="93"/>
      <c r="L26" s="93"/>
    </row>
    <row r="27" spans="1:12" s="76" customFormat="1" ht="70.5" customHeight="1" x14ac:dyDescent="0.25">
      <c r="A27" s="96" t="s">
        <v>332</v>
      </c>
      <c r="B27" s="99" t="s">
        <v>337</v>
      </c>
      <c r="C27" s="94" t="s">
        <v>428</v>
      </c>
      <c r="D27" s="94" t="s">
        <v>428</v>
      </c>
      <c r="E27" s="94" t="s">
        <v>428</v>
      </c>
      <c r="F27" s="94" t="s">
        <v>428</v>
      </c>
      <c r="G27" s="94" t="s">
        <v>428</v>
      </c>
      <c r="H27" s="94" t="s">
        <v>428</v>
      </c>
      <c r="I27" s="94" t="s">
        <v>428</v>
      </c>
      <c r="J27" s="94" t="s">
        <v>428</v>
      </c>
      <c r="K27" s="93"/>
      <c r="L27" s="93"/>
    </row>
    <row r="28" spans="1:12" s="76" customFormat="1" ht="54" customHeight="1" x14ac:dyDescent="0.25">
      <c r="A28" s="96" t="s">
        <v>211</v>
      </c>
      <c r="B28" s="99" t="s">
        <v>336</v>
      </c>
      <c r="C28" s="94" t="s">
        <v>428</v>
      </c>
      <c r="D28" s="94" t="s">
        <v>428</v>
      </c>
      <c r="E28" s="94" t="s">
        <v>428</v>
      </c>
      <c r="F28" s="94" t="s">
        <v>428</v>
      </c>
      <c r="G28" s="94" t="s">
        <v>428</v>
      </c>
      <c r="H28" s="94" t="s">
        <v>428</v>
      </c>
      <c r="I28" s="94" t="s">
        <v>428</v>
      </c>
      <c r="J28" s="94" t="s">
        <v>428</v>
      </c>
      <c r="K28" s="93"/>
      <c r="L28" s="93"/>
    </row>
    <row r="29" spans="1:12" s="76" customFormat="1" ht="42" customHeight="1" x14ac:dyDescent="0.25">
      <c r="A29" s="96" t="s">
        <v>210</v>
      </c>
      <c r="B29" s="99" t="s">
        <v>338</v>
      </c>
      <c r="C29" s="94" t="s">
        <v>428</v>
      </c>
      <c r="D29" s="94" t="s">
        <v>428</v>
      </c>
      <c r="E29" s="94" t="s">
        <v>428</v>
      </c>
      <c r="F29" s="94" t="s">
        <v>428</v>
      </c>
      <c r="G29" s="94" t="s">
        <v>428</v>
      </c>
      <c r="H29" s="94" t="s">
        <v>428</v>
      </c>
      <c r="I29" s="94" t="s">
        <v>428</v>
      </c>
      <c r="J29" s="94" t="s">
        <v>428</v>
      </c>
      <c r="K29" s="93"/>
      <c r="L29" s="93"/>
    </row>
    <row r="30" spans="1:12" s="76" customFormat="1" ht="37.5" customHeight="1" x14ac:dyDescent="0.25">
      <c r="A30" s="96" t="s">
        <v>209</v>
      </c>
      <c r="B30" s="95" t="s">
        <v>334</v>
      </c>
      <c r="C30" s="94" t="s">
        <v>428</v>
      </c>
      <c r="D30" s="94" t="s">
        <v>428</v>
      </c>
      <c r="E30" s="94" t="s">
        <v>428</v>
      </c>
      <c r="F30" s="94" t="s">
        <v>428</v>
      </c>
      <c r="G30" s="94" t="s">
        <v>428</v>
      </c>
      <c r="H30" s="94" t="s">
        <v>428</v>
      </c>
      <c r="I30" s="94" t="s">
        <v>428</v>
      </c>
      <c r="J30" s="94" t="s">
        <v>428</v>
      </c>
      <c r="K30" s="93"/>
      <c r="L30" s="93"/>
    </row>
    <row r="31" spans="1:12" s="76" customFormat="1" ht="31.5" x14ac:dyDescent="0.25">
      <c r="A31" s="96" t="s">
        <v>207</v>
      </c>
      <c r="B31" s="95" t="s">
        <v>339</v>
      </c>
      <c r="C31" s="94" t="s">
        <v>428</v>
      </c>
      <c r="D31" s="94" t="s">
        <v>428</v>
      </c>
      <c r="E31" s="94" t="s">
        <v>428</v>
      </c>
      <c r="F31" s="94" t="s">
        <v>428</v>
      </c>
      <c r="G31" s="94" t="s">
        <v>428</v>
      </c>
      <c r="H31" s="94" t="s">
        <v>428</v>
      </c>
      <c r="I31" s="94" t="s">
        <v>428</v>
      </c>
      <c r="J31" s="94" t="s">
        <v>428</v>
      </c>
      <c r="K31" s="93"/>
      <c r="L31" s="93"/>
    </row>
    <row r="32" spans="1:12" s="76" customFormat="1" ht="37.5" customHeight="1" x14ac:dyDescent="0.25">
      <c r="A32" s="96" t="s">
        <v>350</v>
      </c>
      <c r="B32" s="95" t="s">
        <v>268</v>
      </c>
      <c r="C32" s="94" t="s">
        <v>428</v>
      </c>
      <c r="D32" s="94" t="s">
        <v>428</v>
      </c>
      <c r="E32" s="94" t="s">
        <v>428</v>
      </c>
      <c r="F32" s="94" t="s">
        <v>428</v>
      </c>
      <c r="G32" s="94" t="s">
        <v>428</v>
      </c>
      <c r="H32" s="94" t="s">
        <v>428</v>
      </c>
      <c r="I32" s="94" t="s">
        <v>428</v>
      </c>
      <c r="J32" s="94" t="s">
        <v>428</v>
      </c>
      <c r="K32" s="93"/>
      <c r="L32" s="93"/>
    </row>
    <row r="33" spans="1:12" s="76" customFormat="1" ht="47.25" customHeight="1" x14ac:dyDescent="0.25">
      <c r="A33" s="96" t="s">
        <v>351</v>
      </c>
      <c r="B33" s="95" t="s">
        <v>343</v>
      </c>
      <c r="C33" s="94" t="s">
        <v>428</v>
      </c>
      <c r="D33" s="94" t="s">
        <v>428</v>
      </c>
      <c r="E33" s="94" t="s">
        <v>428</v>
      </c>
      <c r="F33" s="94" t="s">
        <v>428</v>
      </c>
      <c r="G33" s="94" t="s">
        <v>428</v>
      </c>
      <c r="H33" s="94" t="s">
        <v>428</v>
      </c>
      <c r="I33" s="94" t="s">
        <v>428</v>
      </c>
      <c r="J33" s="94" t="s">
        <v>428</v>
      </c>
      <c r="K33" s="98"/>
      <c r="L33" s="93"/>
    </row>
    <row r="34" spans="1:12" s="76" customFormat="1" ht="49.5" customHeight="1" x14ac:dyDescent="0.25">
      <c r="A34" s="96" t="s">
        <v>352</v>
      </c>
      <c r="B34" s="95" t="s">
        <v>208</v>
      </c>
      <c r="C34" s="94" t="s">
        <v>428</v>
      </c>
      <c r="D34" s="94" t="s">
        <v>428</v>
      </c>
      <c r="E34" s="94" t="s">
        <v>428</v>
      </c>
      <c r="F34" s="94" t="s">
        <v>428</v>
      </c>
      <c r="G34" s="94" t="s">
        <v>428</v>
      </c>
      <c r="H34" s="94" t="s">
        <v>428</v>
      </c>
      <c r="I34" s="94" t="s">
        <v>428</v>
      </c>
      <c r="J34" s="94" t="s">
        <v>428</v>
      </c>
      <c r="K34" s="98"/>
      <c r="L34" s="93"/>
    </row>
    <row r="35" spans="1:12" ht="37.5" customHeight="1" x14ac:dyDescent="0.25">
      <c r="A35" s="96" t="s">
        <v>353</v>
      </c>
      <c r="B35" s="95" t="s">
        <v>335</v>
      </c>
      <c r="C35" s="94" t="s">
        <v>428</v>
      </c>
      <c r="D35" s="94" t="s">
        <v>428</v>
      </c>
      <c r="E35" s="94" t="s">
        <v>428</v>
      </c>
      <c r="F35" s="94" t="s">
        <v>428</v>
      </c>
      <c r="G35" s="94" t="s">
        <v>428</v>
      </c>
      <c r="H35" s="94" t="s">
        <v>428</v>
      </c>
      <c r="I35" s="94" t="s">
        <v>428</v>
      </c>
      <c r="J35" s="94" t="s">
        <v>428</v>
      </c>
      <c r="K35" s="93"/>
      <c r="L35" s="93"/>
    </row>
    <row r="36" spans="1:12" x14ac:dyDescent="0.25">
      <c r="A36" s="96" t="s">
        <v>354</v>
      </c>
      <c r="B36" s="95" t="s">
        <v>206</v>
      </c>
      <c r="C36" s="94"/>
      <c r="D36" s="93"/>
      <c r="E36" s="93"/>
      <c r="F36" s="93"/>
      <c r="G36" s="93"/>
      <c r="H36" s="93"/>
      <c r="I36" s="93"/>
      <c r="J36" s="93"/>
      <c r="K36" s="93"/>
      <c r="L36" s="93"/>
    </row>
    <row r="37" spans="1:12" x14ac:dyDescent="0.25">
      <c r="A37" s="96" t="s">
        <v>355</v>
      </c>
      <c r="B37" s="97" t="s">
        <v>205</v>
      </c>
      <c r="C37" s="94" t="s">
        <v>428</v>
      </c>
      <c r="D37" s="94" t="s">
        <v>428</v>
      </c>
      <c r="E37" s="94" t="s">
        <v>428</v>
      </c>
      <c r="F37" s="94" t="s">
        <v>428</v>
      </c>
      <c r="G37" s="94" t="s">
        <v>428</v>
      </c>
      <c r="H37" s="94" t="s">
        <v>428</v>
      </c>
      <c r="I37" s="94" t="s">
        <v>428</v>
      </c>
      <c r="J37" s="94" t="s">
        <v>428</v>
      </c>
      <c r="K37" s="93"/>
      <c r="L37" s="93"/>
    </row>
    <row r="38" spans="1:12" ht="63" x14ac:dyDescent="0.25">
      <c r="A38" s="96">
        <v>2</v>
      </c>
      <c r="B38" s="95" t="s">
        <v>340</v>
      </c>
      <c r="C38" s="179">
        <v>2022</v>
      </c>
      <c r="D38" s="179">
        <v>2022</v>
      </c>
      <c r="E38" s="179">
        <v>2022</v>
      </c>
      <c r="F38" s="179">
        <v>2022</v>
      </c>
      <c r="G38" s="179">
        <v>2022</v>
      </c>
      <c r="H38" s="179">
        <v>2022</v>
      </c>
      <c r="I38" s="180" t="s">
        <v>428</v>
      </c>
      <c r="J38" s="180" t="s">
        <v>428</v>
      </c>
      <c r="K38" s="93"/>
      <c r="L38" s="93"/>
    </row>
    <row r="39" spans="1:12" ht="33.75" customHeight="1" x14ac:dyDescent="0.25">
      <c r="A39" s="96" t="s">
        <v>204</v>
      </c>
      <c r="B39" s="95" t="s">
        <v>342</v>
      </c>
      <c r="C39" s="179">
        <v>2022</v>
      </c>
      <c r="D39" s="179">
        <v>2022</v>
      </c>
      <c r="E39" s="179">
        <v>2022</v>
      </c>
      <c r="F39" s="179">
        <v>2022</v>
      </c>
      <c r="G39" s="179">
        <v>2022</v>
      </c>
      <c r="H39" s="179">
        <v>2022</v>
      </c>
      <c r="I39" s="180" t="s">
        <v>428</v>
      </c>
      <c r="J39" s="180" t="s">
        <v>428</v>
      </c>
      <c r="K39" s="93"/>
      <c r="L39" s="93"/>
    </row>
    <row r="40" spans="1:12" ht="63" customHeight="1" x14ac:dyDescent="0.25">
      <c r="A40" s="96" t="s">
        <v>203</v>
      </c>
      <c r="B40" s="97" t="s">
        <v>412</v>
      </c>
      <c r="C40" s="179">
        <v>2022</v>
      </c>
      <c r="D40" s="179">
        <v>2022</v>
      </c>
      <c r="E40" s="179">
        <v>2022</v>
      </c>
      <c r="F40" s="179">
        <v>2022</v>
      </c>
      <c r="G40" s="179">
        <v>2022</v>
      </c>
      <c r="H40" s="179">
        <v>2022</v>
      </c>
      <c r="I40" s="180" t="s">
        <v>428</v>
      </c>
      <c r="J40" s="180" t="s">
        <v>428</v>
      </c>
      <c r="K40" s="93"/>
      <c r="L40" s="93"/>
    </row>
    <row r="41" spans="1:12" ht="58.5" customHeight="1" x14ac:dyDescent="0.25">
      <c r="A41" s="96">
        <v>3</v>
      </c>
      <c r="B41" s="95" t="s">
        <v>341</v>
      </c>
      <c r="C41" s="179">
        <v>2022</v>
      </c>
      <c r="D41" s="179">
        <v>2022</v>
      </c>
      <c r="E41" s="179">
        <v>2022</v>
      </c>
      <c r="F41" s="179">
        <v>2022</v>
      </c>
      <c r="G41" s="179">
        <v>2022</v>
      </c>
      <c r="H41" s="179">
        <v>2022</v>
      </c>
      <c r="I41" s="180" t="s">
        <v>428</v>
      </c>
      <c r="J41" s="180" t="s">
        <v>428</v>
      </c>
      <c r="K41" s="93"/>
      <c r="L41" s="93"/>
    </row>
    <row r="42" spans="1:12" ht="34.5" customHeight="1" x14ac:dyDescent="0.25">
      <c r="A42" s="96" t="s">
        <v>202</v>
      </c>
      <c r="B42" s="95" t="s">
        <v>200</v>
      </c>
      <c r="C42" s="179">
        <v>2022</v>
      </c>
      <c r="D42" s="179">
        <v>2022</v>
      </c>
      <c r="E42" s="179">
        <v>2022</v>
      </c>
      <c r="F42" s="179">
        <v>2022</v>
      </c>
      <c r="G42" s="179">
        <v>2022</v>
      </c>
      <c r="H42" s="179">
        <v>2022</v>
      </c>
      <c r="I42" s="180" t="s">
        <v>428</v>
      </c>
      <c r="J42" s="180" t="s">
        <v>428</v>
      </c>
      <c r="K42" s="93"/>
      <c r="L42" s="93"/>
    </row>
    <row r="43" spans="1:12" ht="24.75" customHeight="1" x14ac:dyDescent="0.25">
      <c r="A43" s="96" t="s">
        <v>201</v>
      </c>
      <c r="B43" s="95" t="s">
        <v>198</v>
      </c>
      <c r="C43" s="179">
        <v>2022</v>
      </c>
      <c r="D43" s="179">
        <v>2022</v>
      </c>
      <c r="E43" s="179">
        <v>2022</v>
      </c>
      <c r="F43" s="179">
        <v>2022</v>
      </c>
      <c r="G43" s="179">
        <v>2022</v>
      </c>
      <c r="H43" s="179">
        <v>2022</v>
      </c>
      <c r="I43" s="180" t="s">
        <v>428</v>
      </c>
      <c r="J43" s="180" t="s">
        <v>428</v>
      </c>
      <c r="K43" s="93"/>
      <c r="L43" s="93"/>
    </row>
    <row r="44" spans="1:12" ht="90.75" customHeight="1" x14ac:dyDescent="0.25">
      <c r="A44" s="96" t="s">
        <v>199</v>
      </c>
      <c r="B44" s="95" t="s">
        <v>346</v>
      </c>
      <c r="C44" s="179" t="s">
        <v>428</v>
      </c>
      <c r="D44" s="179" t="s">
        <v>428</v>
      </c>
      <c r="E44" s="179" t="s">
        <v>428</v>
      </c>
      <c r="F44" s="179" t="s">
        <v>428</v>
      </c>
      <c r="G44" s="179" t="s">
        <v>428</v>
      </c>
      <c r="H44" s="179" t="s">
        <v>428</v>
      </c>
      <c r="I44" s="179" t="s">
        <v>428</v>
      </c>
      <c r="J44" s="179" t="s">
        <v>428</v>
      </c>
      <c r="K44" s="93"/>
      <c r="L44" s="93"/>
    </row>
    <row r="45" spans="1:12" ht="167.25" customHeight="1" x14ac:dyDescent="0.25">
      <c r="A45" s="96" t="s">
        <v>197</v>
      </c>
      <c r="B45" s="95" t="s">
        <v>344</v>
      </c>
      <c r="C45" s="179" t="s">
        <v>428</v>
      </c>
      <c r="D45" s="179" t="s">
        <v>428</v>
      </c>
      <c r="E45" s="179" t="s">
        <v>428</v>
      </c>
      <c r="F45" s="179" t="s">
        <v>428</v>
      </c>
      <c r="G45" s="179" t="s">
        <v>428</v>
      </c>
      <c r="H45" s="179" t="s">
        <v>428</v>
      </c>
      <c r="I45" s="179" t="s">
        <v>428</v>
      </c>
      <c r="J45" s="179" t="s">
        <v>428</v>
      </c>
      <c r="K45" s="93"/>
      <c r="L45" s="93"/>
    </row>
    <row r="46" spans="1:12" ht="30.75" customHeight="1" x14ac:dyDescent="0.25">
      <c r="A46" s="96" t="s">
        <v>195</v>
      </c>
      <c r="B46" s="95" t="s">
        <v>196</v>
      </c>
      <c r="C46" s="179">
        <v>2022</v>
      </c>
      <c r="D46" s="179">
        <v>2022</v>
      </c>
      <c r="E46" s="179">
        <v>2022</v>
      </c>
      <c r="F46" s="179">
        <v>2022</v>
      </c>
      <c r="G46" s="179">
        <v>2022</v>
      </c>
      <c r="H46" s="179">
        <v>2022</v>
      </c>
      <c r="I46" s="180" t="s">
        <v>428</v>
      </c>
      <c r="J46" s="180" t="s">
        <v>428</v>
      </c>
      <c r="K46" s="93"/>
      <c r="L46" s="93"/>
    </row>
    <row r="47" spans="1:12" ht="37.5" customHeight="1" x14ac:dyDescent="0.25">
      <c r="A47" s="96" t="s">
        <v>356</v>
      </c>
      <c r="B47" s="97" t="s">
        <v>194</v>
      </c>
      <c r="C47" s="179">
        <v>2022</v>
      </c>
      <c r="D47" s="179">
        <v>2022</v>
      </c>
      <c r="E47" s="179">
        <v>2022</v>
      </c>
      <c r="F47" s="179">
        <v>2022</v>
      </c>
      <c r="G47" s="179">
        <v>2022</v>
      </c>
      <c r="H47" s="179">
        <v>2022</v>
      </c>
      <c r="I47" s="180" t="s">
        <v>428</v>
      </c>
      <c r="J47" s="180" t="s">
        <v>428</v>
      </c>
      <c r="K47" s="93"/>
      <c r="L47" s="93"/>
    </row>
    <row r="48" spans="1:12" ht="35.25" customHeight="1" x14ac:dyDescent="0.25">
      <c r="A48" s="96">
        <v>4</v>
      </c>
      <c r="B48" s="95" t="s">
        <v>192</v>
      </c>
      <c r="C48" s="179">
        <v>2022</v>
      </c>
      <c r="D48" s="179">
        <v>2022</v>
      </c>
      <c r="E48" s="179">
        <v>2022</v>
      </c>
      <c r="F48" s="179">
        <v>2022</v>
      </c>
      <c r="G48" s="179">
        <v>2022</v>
      </c>
      <c r="H48" s="179">
        <v>2022</v>
      </c>
      <c r="I48" s="180" t="s">
        <v>428</v>
      </c>
      <c r="J48" s="180" t="s">
        <v>428</v>
      </c>
      <c r="K48" s="93"/>
      <c r="L48" s="93"/>
    </row>
    <row r="49" spans="1:12" ht="86.25" customHeight="1" x14ac:dyDescent="0.25">
      <c r="A49" s="96" t="s">
        <v>193</v>
      </c>
      <c r="B49" s="95" t="s">
        <v>345</v>
      </c>
      <c r="C49" s="179" t="s">
        <v>428</v>
      </c>
      <c r="D49" s="179" t="s">
        <v>428</v>
      </c>
      <c r="E49" s="179" t="s">
        <v>428</v>
      </c>
      <c r="F49" s="179" t="s">
        <v>428</v>
      </c>
      <c r="G49" s="179" t="s">
        <v>428</v>
      </c>
      <c r="H49" s="179" t="s">
        <v>428</v>
      </c>
      <c r="I49" s="179" t="s">
        <v>428</v>
      </c>
      <c r="J49" s="179" t="s">
        <v>428</v>
      </c>
      <c r="K49" s="93"/>
      <c r="L49" s="93"/>
    </row>
    <row r="50" spans="1:12" ht="77.25" customHeight="1" x14ac:dyDescent="0.25">
      <c r="A50" s="96" t="s">
        <v>191</v>
      </c>
      <c r="B50" s="95" t="s">
        <v>347</v>
      </c>
      <c r="C50" s="179" t="s">
        <v>428</v>
      </c>
      <c r="D50" s="179" t="s">
        <v>428</v>
      </c>
      <c r="E50" s="179" t="s">
        <v>428</v>
      </c>
      <c r="F50" s="179" t="s">
        <v>428</v>
      </c>
      <c r="G50" s="179" t="s">
        <v>428</v>
      </c>
      <c r="H50" s="179" t="s">
        <v>428</v>
      </c>
      <c r="I50" s="179" t="s">
        <v>428</v>
      </c>
      <c r="J50" s="179" t="s">
        <v>428</v>
      </c>
      <c r="K50" s="93"/>
      <c r="L50" s="93"/>
    </row>
    <row r="51" spans="1:12" ht="71.25" customHeight="1" x14ac:dyDescent="0.25">
      <c r="A51" s="96" t="s">
        <v>189</v>
      </c>
      <c r="B51" s="95" t="s">
        <v>190</v>
      </c>
      <c r="C51" s="179" t="s">
        <v>428</v>
      </c>
      <c r="D51" s="179" t="s">
        <v>428</v>
      </c>
      <c r="E51" s="179" t="s">
        <v>428</v>
      </c>
      <c r="F51" s="179" t="s">
        <v>428</v>
      </c>
      <c r="G51" s="179" t="s">
        <v>428</v>
      </c>
      <c r="H51" s="179" t="s">
        <v>428</v>
      </c>
      <c r="I51" s="179" t="s">
        <v>428</v>
      </c>
      <c r="J51" s="179" t="s">
        <v>428</v>
      </c>
      <c r="K51" s="93"/>
      <c r="L51" s="93"/>
    </row>
    <row r="52" spans="1:12" ht="48" customHeight="1" x14ac:dyDescent="0.25">
      <c r="A52" s="96" t="s">
        <v>187</v>
      </c>
      <c r="B52" s="132" t="s">
        <v>348</v>
      </c>
      <c r="C52" s="179">
        <v>2022</v>
      </c>
      <c r="D52" s="179">
        <v>2022</v>
      </c>
      <c r="E52" s="179">
        <v>2022</v>
      </c>
      <c r="F52" s="179">
        <v>2022</v>
      </c>
      <c r="G52" s="179">
        <v>2022</v>
      </c>
      <c r="H52" s="179">
        <v>2022</v>
      </c>
      <c r="I52" s="180" t="s">
        <v>428</v>
      </c>
      <c r="J52" s="180" t="s">
        <v>428</v>
      </c>
      <c r="K52" s="93"/>
      <c r="L52" s="93"/>
    </row>
    <row r="53" spans="1:12" ht="46.5" customHeight="1" x14ac:dyDescent="0.25">
      <c r="A53" s="96" t="s">
        <v>349</v>
      </c>
      <c r="B53" s="95" t="s">
        <v>188</v>
      </c>
      <c r="C53" s="179">
        <v>2022</v>
      </c>
      <c r="D53" s="179">
        <v>2022</v>
      </c>
      <c r="E53" s="179">
        <v>2022</v>
      </c>
      <c r="F53" s="179">
        <v>2022</v>
      </c>
      <c r="G53" s="179">
        <v>2022</v>
      </c>
      <c r="H53" s="179">
        <v>2022</v>
      </c>
      <c r="I53" s="180" t="s">
        <v>428</v>
      </c>
      <c r="J53" s="180" t="s">
        <v>428</v>
      </c>
      <c r="K53" s="93"/>
      <c r="L53" s="93"/>
    </row>
  </sheetData>
  <mergeCells count="39">
    <mergeCell ref="A18:L18"/>
    <mergeCell ref="A5:C5"/>
    <mergeCell ref="D5:F5"/>
    <mergeCell ref="G5:I5"/>
    <mergeCell ref="J5:L5"/>
    <mergeCell ref="A7:C7"/>
    <mergeCell ref="D7:F7"/>
    <mergeCell ref="G7:I7"/>
    <mergeCell ref="J7:L7"/>
    <mergeCell ref="A9:C9"/>
    <mergeCell ref="D9:F9"/>
    <mergeCell ref="G9:I9"/>
    <mergeCell ref="J9:L9"/>
    <mergeCell ref="A10:C10"/>
    <mergeCell ref="D10:F10"/>
    <mergeCell ref="G10:I10"/>
    <mergeCell ref="A20:A22"/>
    <mergeCell ref="B20:B22"/>
    <mergeCell ref="I20:I22"/>
    <mergeCell ref="K20:K22"/>
    <mergeCell ref="L20:L22"/>
    <mergeCell ref="J20:J22"/>
    <mergeCell ref="C20:H20"/>
    <mergeCell ref="C21:D21"/>
    <mergeCell ref="G21:H21"/>
    <mergeCell ref="J10:L10"/>
    <mergeCell ref="A12:C12"/>
    <mergeCell ref="D12:F12"/>
    <mergeCell ref="G12:I12"/>
    <mergeCell ref="J12:L12"/>
    <mergeCell ref="A15:C15"/>
    <mergeCell ref="D15:F15"/>
    <mergeCell ref="G15:I15"/>
    <mergeCell ref="J15:L15"/>
    <mergeCell ref="A13:C13"/>
    <mergeCell ref="D13:F13"/>
    <mergeCell ref="G13:I13"/>
    <mergeCell ref="J13:L13"/>
    <mergeCell ref="D14:AU14"/>
  </mergeCells>
  <pageMargins left="0.70866141732283472" right="0.70866141732283472" top="0.74803149606299213" bottom="0.74803149606299213" header="0.31496062992125984" footer="0.31496062992125984"/>
  <pageSetup paperSize="8" scale="5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T91"/>
  <sheetViews>
    <sheetView view="pageBreakPreview" zoomScale="70" zoomScaleNormal="70" zoomScaleSheetLayoutView="70" workbookViewId="0">
      <selection activeCell="N35" sqref="N35"/>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5703125" style="69" customWidth="1"/>
    <col min="9" max="9" width="5.42578125" style="69" customWidth="1"/>
    <col min="10" max="10" width="8.140625" style="69" customWidth="1"/>
    <col min="11" max="11" width="5.28515625" style="69" customWidth="1"/>
    <col min="12" max="12" width="7.7109375" style="68" customWidth="1"/>
    <col min="13" max="13" width="5.28515625" style="68" customWidth="1"/>
    <col min="14" max="14" width="8.5703125" style="68" customWidth="1"/>
    <col min="15" max="15" width="5.140625" style="68" customWidth="1"/>
    <col min="16" max="16" width="8" style="68" customWidth="1"/>
    <col min="17" max="17" width="6.140625" style="68" customWidth="1"/>
    <col min="18" max="18" width="7.85546875" style="68" customWidth="1"/>
    <col min="19" max="19" width="6.140625" style="68" customWidth="1"/>
    <col min="20" max="20" width="13.140625" style="68" customWidth="1"/>
    <col min="21" max="21" width="24.85546875" style="68" customWidth="1"/>
    <col min="22" max="16384" width="9.140625" style="68"/>
  </cols>
  <sheetData>
    <row r="1" spans="1:46" ht="18.75" x14ac:dyDescent="0.25">
      <c r="A1" s="69"/>
      <c r="B1" s="69"/>
      <c r="C1" s="69"/>
      <c r="D1" s="69"/>
      <c r="E1" s="69"/>
      <c r="F1" s="69"/>
      <c r="L1" s="69"/>
      <c r="M1" s="69"/>
      <c r="U1" s="41" t="s">
        <v>68</v>
      </c>
    </row>
    <row r="2" spans="1:46" ht="18.75" x14ac:dyDescent="0.3">
      <c r="A2" s="69"/>
      <c r="B2" s="69"/>
      <c r="C2" s="69"/>
      <c r="D2" s="69"/>
      <c r="E2" s="69"/>
      <c r="F2" s="69"/>
      <c r="L2" s="69"/>
      <c r="M2" s="69"/>
      <c r="U2" s="14" t="s">
        <v>10</v>
      </c>
    </row>
    <row r="3" spans="1:46" ht="18.75" x14ac:dyDescent="0.3">
      <c r="A3" s="69"/>
      <c r="B3" s="69"/>
      <c r="C3" s="69"/>
      <c r="D3" s="69"/>
      <c r="E3" s="69"/>
      <c r="F3" s="69"/>
      <c r="L3" s="69"/>
      <c r="M3" s="69"/>
      <c r="U3" s="14" t="s">
        <v>435</v>
      </c>
    </row>
    <row r="4" spans="1:46" ht="18.75" customHeight="1" x14ac:dyDescent="0.25">
      <c r="A4" s="356" t="s">
        <v>453</v>
      </c>
      <c r="B4" s="356"/>
      <c r="C4" s="356"/>
      <c r="D4" s="356"/>
      <c r="E4" s="356"/>
      <c r="F4" s="356"/>
      <c r="G4" s="356"/>
      <c r="H4" s="356"/>
      <c r="I4" s="356"/>
      <c r="J4" s="356"/>
      <c r="K4" s="356"/>
      <c r="L4" s="356"/>
      <c r="M4" s="356"/>
      <c r="N4" s="356"/>
      <c r="O4" s="356"/>
      <c r="P4" s="356"/>
      <c r="Q4" s="356"/>
      <c r="R4" s="356"/>
      <c r="S4" s="356"/>
      <c r="T4" s="356"/>
      <c r="U4" s="356"/>
    </row>
    <row r="5" spans="1:46" ht="18.75" x14ac:dyDescent="0.3">
      <c r="A5" s="69"/>
      <c r="B5" s="69"/>
      <c r="C5" s="69"/>
      <c r="D5" s="69"/>
      <c r="E5" s="69"/>
      <c r="F5" s="69"/>
      <c r="L5" s="69"/>
      <c r="M5" s="69"/>
      <c r="U5" s="14"/>
    </row>
    <row r="6" spans="1:46" ht="18.75" x14ac:dyDescent="0.25">
      <c r="A6" s="360" t="s">
        <v>9</v>
      </c>
      <c r="B6" s="360"/>
      <c r="C6" s="360"/>
      <c r="D6" s="360"/>
      <c r="E6" s="360"/>
      <c r="F6" s="360"/>
      <c r="G6" s="360"/>
      <c r="H6" s="360"/>
      <c r="I6" s="360"/>
      <c r="J6" s="360"/>
      <c r="K6" s="360"/>
      <c r="L6" s="360"/>
      <c r="M6" s="360"/>
      <c r="N6" s="360"/>
      <c r="O6" s="360"/>
      <c r="P6" s="360"/>
      <c r="Q6" s="360"/>
      <c r="R6" s="360"/>
      <c r="S6" s="360"/>
      <c r="T6" s="360"/>
      <c r="U6" s="360"/>
    </row>
    <row r="7" spans="1:46" ht="18.75" x14ac:dyDescent="0.25">
      <c r="A7" s="12"/>
      <c r="B7" s="12"/>
      <c r="C7" s="12"/>
      <c r="D7" s="12"/>
      <c r="E7" s="12"/>
      <c r="F7" s="12"/>
      <c r="G7" s="12"/>
      <c r="H7" s="12"/>
      <c r="I7" s="12"/>
      <c r="J7" s="91"/>
      <c r="K7" s="91"/>
      <c r="L7" s="91"/>
      <c r="M7" s="91"/>
      <c r="N7" s="91"/>
      <c r="O7" s="91"/>
      <c r="P7" s="91"/>
      <c r="Q7" s="91"/>
      <c r="R7" s="91"/>
      <c r="S7" s="91"/>
      <c r="T7" s="91"/>
      <c r="U7" s="91"/>
    </row>
    <row r="8" spans="1:46" x14ac:dyDescent="0.25">
      <c r="A8" s="361" t="s">
        <v>458</v>
      </c>
      <c r="B8" s="361"/>
      <c r="C8" s="361"/>
      <c r="D8" s="361"/>
      <c r="E8" s="361"/>
      <c r="F8" s="361"/>
      <c r="G8" s="361"/>
      <c r="H8" s="361"/>
      <c r="I8" s="361"/>
      <c r="J8" s="361"/>
      <c r="K8" s="361"/>
      <c r="L8" s="361"/>
      <c r="M8" s="361"/>
      <c r="N8" s="361"/>
      <c r="O8" s="361"/>
      <c r="P8" s="361"/>
      <c r="Q8" s="361"/>
      <c r="R8" s="361"/>
      <c r="S8" s="361"/>
      <c r="T8" s="361"/>
      <c r="U8" s="361"/>
    </row>
    <row r="9" spans="1:46" ht="18.75" customHeight="1" x14ac:dyDescent="0.25">
      <c r="A9" s="357" t="s">
        <v>8</v>
      </c>
      <c r="B9" s="357"/>
      <c r="C9" s="357"/>
      <c r="D9" s="357"/>
      <c r="E9" s="357"/>
      <c r="F9" s="357"/>
      <c r="G9" s="357"/>
      <c r="H9" s="357"/>
      <c r="I9" s="357"/>
      <c r="J9" s="357"/>
      <c r="K9" s="357"/>
      <c r="L9" s="357"/>
      <c r="M9" s="357"/>
      <c r="N9" s="357"/>
      <c r="O9" s="357"/>
      <c r="P9" s="357"/>
      <c r="Q9" s="357"/>
      <c r="R9" s="357"/>
      <c r="S9" s="357"/>
      <c r="T9" s="357"/>
      <c r="U9" s="357"/>
    </row>
    <row r="10" spans="1:46" ht="18.75" customHeight="1" x14ac:dyDescent="0.25">
      <c r="A10" s="12"/>
      <c r="B10" s="12"/>
      <c r="C10" s="12"/>
      <c r="D10" s="12"/>
      <c r="E10" s="12"/>
      <c r="F10" s="12"/>
      <c r="G10" s="12"/>
      <c r="H10" s="12"/>
      <c r="I10" s="12"/>
      <c r="J10" s="91"/>
      <c r="K10" s="91"/>
      <c r="L10" s="91"/>
      <c r="M10" s="91"/>
      <c r="N10" s="91"/>
      <c r="O10" s="91"/>
      <c r="P10" s="91"/>
      <c r="Q10" s="91"/>
      <c r="R10" s="91"/>
      <c r="S10" s="91"/>
      <c r="T10" s="91"/>
      <c r="U10" s="91"/>
    </row>
    <row r="11" spans="1:46" x14ac:dyDescent="0.25">
      <c r="A11" s="402" t="s">
        <v>500</v>
      </c>
      <c r="B11" s="402"/>
      <c r="C11" s="402"/>
      <c r="D11" s="402"/>
      <c r="E11" s="402"/>
      <c r="F11" s="402"/>
      <c r="G11" s="402"/>
      <c r="H11" s="402"/>
      <c r="I11" s="402"/>
      <c r="J11" s="402"/>
      <c r="K11" s="402"/>
      <c r="L11" s="402"/>
      <c r="M11" s="402"/>
      <c r="N11" s="402"/>
      <c r="O11" s="402"/>
      <c r="P11" s="402"/>
      <c r="Q11" s="402"/>
      <c r="R11" s="402"/>
      <c r="S11" s="402"/>
      <c r="T11" s="402"/>
      <c r="U11" s="402"/>
    </row>
    <row r="12" spans="1:46" x14ac:dyDescent="0.25">
      <c r="A12" s="357" t="s">
        <v>7</v>
      </c>
      <c r="B12" s="357"/>
      <c r="C12" s="357"/>
      <c r="D12" s="357"/>
      <c r="E12" s="357"/>
      <c r="F12" s="357"/>
      <c r="G12" s="357"/>
      <c r="H12" s="357"/>
      <c r="I12" s="357"/>
      <c r="J12" s="357"/>
      <c r="K12" s="357"/>
      <c r="L12" s="357"/>
      <c r="M12" s="357"/>
      <c r="N12" s="357"/>
      <c r="O12" s="357"/>
      <c r="P12" s="357"/>
      <c r="Q12" s="357"/>
      <c r="R12" s="357"/>
      <c r="S12" s="357"/>
      <c r="T12" s="357"/>
      <c r="U12" s="357"/>
    </row>
    <row r="13" spans="1:46" ht="22.5" customHeight="1" x14ac:dyDescent="0.25">
      <c r="A13" s="10"/>
      <c r="B13" s="10"/>
      <c r="C13" s="393" t="s">
        <v>442</v>
      </c>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452"/>
      <c r="AM13" s="452"/>
      <c r="AN13" s="452"/>
      <c r="AO13" s="452"/>
      <c r="AP13" s="452"/>
      <c r="AQ13" s="452"/>
      <c r="AR13" s="452"/>
      <c r="AS13" s="452"/>
      <c r="AT13" s="452"/>
    </row>
    <row r="14" spans="1:46" ht="15.75" customHeight="1" x14ac:dyDescent="0.25">
      <c r="A14" s="357" t="s">
        <v>6</v>
      </c>
      <c r="B14" s="357"/>
      <c r="C14" s="357"/>
      <c r="D14" s="357"/>
      <c r="E14" s="357"/>
      <c r="F14" s="357"/>
      <c r="G14" s="357"/>
      <c r="H14" s="357"/>
      <c r="I14" s="357"/>
      <c r="J14" s="357"/>
      <c r="K14" s="357"/>
      <c r="L14" s="357"/>
      <c r="M14" s="357"/>
      <c r="N14" s="357"/>
      <c r="O14" s="357"/>
      <c r="P14" s="357"/>
      <c r="Q14" s="357"/>
      <c r="R14" s="357"/>
      <c r="S14" s="357"/>
      <c r="T14" s="357"/>
      <c r="U14" s="357"/>
    </row>
    <row r="15" spans="1:46" x14ac:dyDescent="0.25">
      <c r="A15" s="441"/>
      <c r="B15" s="441"/>
      <c r="C15" s="441"/>
      <c r="D15" s="441"/>
      <c r="E15" s="441"/>
      <c r="F15" s="441"/>
      <c r="G15" s="441"/>
      <c r="H15" s="441"/>
      <c r="I15" s="441"/>
      <c r="J15" s="441"/>
      <c r="K15" s="441"/>
      <c r="L15" s="441"/>
      <c r="M15" s="441"/>
      <c r="N15" s="441"/>
      <c r="O15" s="441"/>
      <c r="P15" s="441"/>
      <c r="Q15" s="441"/>
      <c r="R15" s="441"/>
      <c r="S15" s="441"/>
      <c r="T15" s="441"/>
      <c r="U15" s="441"/>
    </row>
    <row r="16" spans="1:46" x14ac:dyDescent="0.25">
      <c r="A16" s="69"/>
      <c r="L16" s="69"/>
      <c r="M16" s="69"/>
      <c r="N16" s="69"/>
      <c r="O16" s="69"/>
      <c r="P16" s="69"/>
      <c r="Q16" s="69"/>
      <c r="R16" s="69"/>
      <c r="S16" s="69"/>
      <c r="T16" s="69"/>
    </row>
    <row r="17" spans="1:24" x14ac:dyDescent="0.25">
      <c r="A17" s="445" t="s">
        <v>390</v>
      </c>
      <c r="B17" s="445"/>
      <c r="C17" s="445"/>
      <c r="D17" s="445"/>
      <c r="E17" s="445"/>
      <c r="F17" s="445"/>
      <c r="G17" s="445"/>
      <c r="H17" s="445"/>
      <c r="I17" s="445"/>
      <c r="J17" s="445"/>
      <c r="K17" s="445"/>
      <c r="L17" s="445"/>
      <c r="M17" s="445"/>
      <c r="N17" s="445"/>
      <c r="O17" s="445"/>
      <c r="P17" s="445"/>
      <c r="Q17" s="445"/>
      <c r="R17" s="445"/>
      <c r="S17" s="445"/>
      <c r="T17" s="445"/>
      <c r="U17" s="445"/>
    </row>
    <row r="18" spans="1:24" x14ac:dyDescent="0.25">
      <c r="A18" s="69"/>
      <c r="B18" s="69"/>
      <c r="C18" s="69"/>
      <c r="D18" s="69"/>
      <c r="E18" s="69"/>
      <c r="F18" s="69"/>
      <c r="L18" s="69"/>
      <c r="M18" s="69"/>
      <c r="N18" s="69"/>
      <c r="O18" s="69"/>
      <c r="P18" s="69"/>
      <c r="Q18" s="69"/>
      <c r="R18" s="69"/>
      <c r="S18" s="69"/>
      <c r="T18" s="69"/>
    </row>
    <row r="19" spans="1:24" ht="33" customHeight="1" x14ac:dyDescent="0.25">
      <c r="A19" s="442" t="s">
        <v>186</v>
      </c>
      <c r="B19" s="442" t="s">
        <v>185</v>
      </c>
      <c r="C19" s="423" t="s">
        <v>184</v>
      </c>
      <c r="D19" s="423"/>
      <c r="E19" s="444" t="s">
        <v>183</v>
      </c>
      <c r="F19" s="444"/>
      <c r="G19" s="442" t="s">
        <v>433</v>
      </c>
      <c r="H19" s="450" t="s">
        <v>430</v>
      </c>
      <c r="I19" s="451"/>
      <c r="J19" s="451"/>
      <c r="K19" s="451"/>
      <c r="L19" s="450" t="s">
        <v>424</v>
      </c>
      <c r="M19" s="451"/>
      <c r="N19" s="451"/>
      <c r="O19" s="451"/>
      <c r="P19" s="450" t="s">
        <v>654</v>
      </c>
      <c r="Q19" s="451"/>
      <c r="R19" s="451"/>
      <c r="S19" s="451"/>
      <c r="T19" s="446" t="s">
        <v>182</v>
      </c>
      <c r="U19" s="447"/>
      <c r="V19" s="90"/>
      <c r="W19" s="90"/>
      <c r="X19" s="90"/>
    </row>
    <row r="20" spans="1:24" ht="99.75" customHeight="1" x14ac:dyDescent="0.25">
      <c r="A20" s="443"/>
      <c r="B20" s="443"/>
      <c r="C20" s="423"/>
      <c r="D20" s="423"/>
      <c r="E20" s="444"/>
      <c r="F20" s="444"/>
      <c r="G20" s="443"/>
      <c r="H20" s="423" t="s">
        <v>2</v>
      </c>
      <c r="I20" s="423"/>
      <c r="J20" s="423" t="s">
        <v>181</v>
      </c>
      <c r="K20" s="423"/>
      <c r="L20" s="423" t="s">
        <v>2</v>
      </c>
      <c r="M20" s="423"/>
      <c r="N20" s="423" t="s">
        <v>181</v>
      </c>
      <c r="O20" s="423"/>
      <c r="P20" s="423" t="s">
        <v>2</v>
      </c>
      <c r="Q20" s="423"/>
      <c r="R20" s="423" t="s">
        <v>181</v>
      </c>
      <c r="S20" s="423"/>
      <c r="T20" s="448"/>
      <c r="U20" s="449"/>
    </row>
    <row r="21" spans="1:24" ht="89.25" customHeight="1" x14ac:dyDescent="0.25">
      <c r="A21" s="430"/>
      <c r="B21" s="430"/>
      <c r="C21" s="87" t="s">
        <v>2</v>
      </c>
      <c r="D21" s="87" t="s">
        <v>179</v>
      </c>
      <c r="E21" s="89" t="s">
        <v>431</v>
      </c>
      <c r="F21" s="89" t="s">
        <v>432</v>
      </c>
      <c r="G21" s="430"/>
      <c r="H21" s="88" t="s">
        <v>374</v>
      </c>
      <c r="I21" s="88" t="s">
        <v>375</v>
      </c>
      <c r="J21" s="88" t="s">
        <v>374</v>
      </c>
      <c r="K21" s="88" t="s">
        <v>375</v>
      </c>
      <c r="L21" s="88" t="s">
        <v>374</v>
      </c>
      <c r="M21" s="88" t="s">
        <v>375</v>
      </c>
      <c r="N21" s="88" t="s">
        <v>374</v>
      </c>
      <c r="O21" s="88" t="s">
        <v>375</v>
      </c>
      <c r="P21" s="88" t="s">
        <v>374</v>
      </c>
      <c r="Q21" s="88" t="s">
        <v>375</v>
      </c>
      <c r="R21" s="88" t="s">
        <v>374</v>
      </c>
      <c r="S21" s="88" t="s">
        <v>375</v>
      </c>
      <c r="T21" s="87" t="s">
        <v>180</v>
      </c>
      <c r="U21" s="87" t="s">
        <v>179</v>
      </c>
    </row>
    <row r="22" spans="1:24" ht="19.5" customHeight="1" x14ac:dyDescent="0.25">
      <c r="A22" s="80">
        <v>1</v>
      </c>
      <c r="B22" s="80">
        <v>2</v>
      </c>
      <c r="C22" s="80">
        <v>3</v>
      </c>
      <c r="D22" s="80">
        <v>4</v>
      </c>
      <c r="E22" s="80">
        <v>5</v>
      </c>
      <c r="F22" s="80">
        <v>6</v>
      </c>
      <c r="G22" s="136">
        <v>7</v>
      </c>
      <c r="H22" s="136">
        <v>8</v>
      </c>
      <c r="I22" s="136">
        <v>9</v>
      </c>
      <c r="J22" s="136">
        <v>10</v>
      </c>
      <c r="K22" s="136">
        <v>11</v>
      </c>
      <c r="L22" s="136">
        <v>12</v>
      </c>
      <c r="M22" s="136">
        <v>13</v>
      </c>
      <c r="N22" s="136">
        <v>14</v>
      </c>
      <c r="O22" s="136">
        <v>15</v>
      </c>
      <c r="P22" s="136">
        <v>16</v>
      </c>
      <c r="Q22" s="136">
        <v>17</v>
      </c>
      <c r="R22" s="136">
        <v>18</v>
      </c>
      <c r="S22" s="136">
        <v>19</v>
      </c>
      <c r="T22" s="136">
        <v>20</v>
      </c>
      <c r="U22" s="136">
        <v>21</v>
      </c>
    </row>
    <row r="23" spans="1:24" ht="47.25" customHeight="1" x14ac:dyDescent="0.25">
      <c r="A23" s="85">
        <v>1</v>
      </c>
      <c r="B23" s="84" t="s">
        <v>178</v>
      </c>
      <c r="C23" s="84">
        <v>1.03</v>
      </c>
      <c r="D23" s="84">
        <v>0.78</v>
      </c>
      <c r="E23" s="187"/>
      <c r="F23" s="187"/>
      <c r="G23" s="198"/>
      <c r="H23" s="198"/>
      <c r="I23" s="198"/>
      <c r="J23" s="198"/>
      <c r="K23" s="198"/>
      <c r="L23" s="198"/>
      <c r="M23" s="198"/>
      <c r="N23" s="198"/>
      <c r="O23" s="198"/>
      <c r="P23" s="199"/>
      <c r="Q23" s="198"/>
      <c r="R23" s="199"/>
      <c r="S23" s="198"/>
      <c r="T23" s="84">
        <v>1.03</v>
      </c>
      <c r="U23" s="84">
        <v>0.78</v>
      </c>
    </row>
    <row r="24" spans="1:24" ht="24" customHeight="1" x14ac:dyDescent="0.25">
      <c r="A24" s="82" t="s">
        <v>177</v>
      </c>
      <c r="B24" s="53" t="s">
        <v>176</v>
      </c>
      <c r="C24" s="84"/>
      <c r="D24" s="84"/>
      <c r="E24" s="187"/>
      <c r="F24" s="187"/>
      <c r="G24" s="198"/>
      <c r="H24" s="198"/>
      <c r="I24" s="198"/>
      <c r="J24" s="198"/>
      <c r="K24" s="198"/>
      <c r="L24" s="198"/>
      <c r="M24" s="198"/>
      <c r="N24" s="198"/>
      <c r="O24" s="198"/>
      <c r="P24" s="198"/>
      <c r="Q24" s="198"/>
      <c r="R24" s="198"/>
      <c r="S24" s="198"/>
      <c r="T24" s="198"/>
      <c r="U24" s="187"/>
    </row>
    <row r="25" spans="1:24" x14ac:dyDescent="0.25">
      <c r="A25" s="82" t="s">
        <v>175</v>
      </c>
      <c r="B25" s="53" t="s">
        <v>174</v>
      </c>
      <c r="C25" s="53"/>
      <c r="D25" s="53"/>
      <c r="E25" s="53"/>
      <c r="F25" s="53"/>
      <c r="G25" s="84"/>
      <c r="H25" s="84"/>
      <c r="I25" s="84"/>
      <c r="J25" s="84"/>
      <c r="K25" s="84"/>
      <c r="L25" s="84"/>
      <c r="M25" s="84"/>
      <c r="N25" s="84"/>
      <c r="O25" s="53"/>
      <c r="P25" s="53"/>
      <c r="Q25" s="53"/>
      <c r="R25" s="53"/>
      <c r="S25" s="53"/>
      <c r="T25" s="53"/>
      <c r="U25" s="187"/>
    </row>
    <row r="26" spans="1:24" ht="31.5" x14ac:dyDescent="0.25">
      <c r="A26" s="82" t="s">
        <v>173</v>
      </c>
      <c r="B26" s="53" t="s">
        <v>330</v>
      </c>
      <c r="C26" s="84">
        <v>1.03</v>
      </c>
      <c r="D26" s="84">
        <v>0.78</v>
      </c>
      <c r="E26" s="187"/>
      <c r="F26" s="187"/>
      <c r="G26" s="198"/>
      <c r="H26" s="198"/>
      <c r="I26" s="198"/>
      <c r="J26" s="198"/>
      <c r="K26" s="198"/>
      <c r="L26" s="198"/>
      <c r="M26" s="198"/>
      <c r="N26" s="198"/>
      <c r="O26" s="198"/>
      <c r="P26" s="199"/>
      <c r="Q26" s="198"/>
      <c r="R26" s="199"/>
      <c r="S26" s="198"/>
      <c r="T26" s="84">
        <v>1.03</v>
      </c>
      <c r="U26" s="84">
        <v>0.78</v>
      </c>
    </row>
    <row r="27" spans="1:24" x14ac:dyDescent="0.25">
      <c r="A27" s="82" t="s">
        <v>172</v>
      </c>
      <c r="B27" s="53" t="s">
        <v>171</v>
      </c>
      <c r="C27" s="53"/>
      <c r="D27" s="53"/>
      <c r="E27" s="53"/>
      <c r="F27" s="53"/>
      <c r="G27" s="53"/>
      <c r="H27" s="53"/>
      <c r="I27" s="53"/>
      <c r="J27" s="53"/>
      <c r="K27" s="53"/>
      <c r="L27" s="53"/>
      <c r="M27" s="53"/>
      <c r="N27" s="53"/>
      <c r="O27" s="53"/>
      <c r="P27" s="53"/>
      <c r="Q27" s="53"/>
      <c r="R27" s="53"/>
      <c r="S27" s="53"/>
      <c r="T27" s="53"/>
      <c r="U27" s="187"/>
    </row>
    <row r="28" spans="1:24" x14ac:dyDescent="0.25">
      <c r="A28" s="82" t="s">
        <v>170</v>
      </c>
      <c r="B28" s="86" t="s">
        <v>169</v>
      </c>
      <c r="C28" s="186"/>
      <c r="D28" s="187"/>
      <c r="E28" s="186"/>
      <c r="F28" s="187"/>
      <c r="G28" s="200"/>
      <c r="H28" s="201"/>
      <c r="I28" s="201"/>
      <c r="J28" s="201"/>
      <c r="K28" s="201"/>
      <c r="L28" s="187"/>
      <c r="M28" s="187"/>
      <c r="N28" s="187"/>
      <c r="O28" s="187"/>
      <c r="P28" s="187"/>
      <c r="Q28" s="187"/>
      <c r="R28" s="187"/>
      <c r="S28" s="187"/>
      <c r="T28" s="187"/>
      <c r="U28" s="187"/>
    </row>
    <row r="29" spans="1:24" ht="47.25" x14ac:dyDescent="0.25">
      <c r="A29" s="85" t="s">
        <v>63</v>
      </c>
      <c r="B29" s="84" t="s">
        <v>168</v>
      </c>
      <c r="C29" s="84">
        <v>0.86</v>
      </c>
      <c r="D29" s="84">
        <v>0.66</v>
      </c>
      <c r="E29" s="84"/>
      <c r="F29" s="84"/>
      <c r="G29" s="53"/>
      <c r="H29" s="53"/>
      <c r="I29" s="53"/>
      <c r="J29" s="53"/>
      <c r="K29" s="53"/>
      <c r="L29" s="53"/>
      <c r="M29" s="53"/>
      <c r="N29" s="53"/>
      <c r="O29" s="53"/>
      <c r="P29" s="53"/>
      <c r="Q29" s="53"/>
      <c r="R29" s="202"/>
      <c r="S29" s="53"/>
      <c r="T29" s="84">
        <v>0.86</v>
      </c>
      <c r="U29" s="84">
        <v>0.66</v>
      </c>
    </row>
    <row r="30" spans="1:24" x14ac:dyDescent="0.25">
      <c r="A30" s="85" t="s">
        <v>167</v>
      </c>
      <c r="B30" s="53" t="s">
        <v>166</v>
      </c>
      <c r="C30" s="84"/>
      <c r="D30" s="84"/>
      <c r="E30" s="84"/>
      <c r="F30" s="84"/>
      <c r="G30" s="53"/>
      <c r="H30" s="53"/>
      <c r="I30" s="53"/>
      <c r="J30" s="53"/>
      <c r="K30" s="53"/>
      <c r="L30" s="53"/>
      <c r="M30" s="53"/>
      <c r="N30" s="53"/>
      <c r="O30" s="53"/>
      <c r="P30" s="53"/>
      <c r="Q30" s="53"/>
      <c r="R30" s="53"/>
      <c r="S30" s="53"/>
      <c r="T30" s="53"/>
      <c r="U30" s="187"/>
    </row>
    <row r="31" spans="1:24" ht="31.5" x14ac:dyDescent="0.25">
      <c r="A31" s="85" t="s">
        <v>165</v>
      </c>
      <c r="B31" s="53" t="s">
        <v>164</v>
      </c>
      <c r="C31" s="84">
        <v>0.86</v>
      </c>
      <c r="D31" s="84">
        <v>0.66</v>
      </c>
      <c r="E31" s="84"/>
      <c r="F31" s="84"/>
      <c r="G31" s="53"/>
      <c r="H31" s="53"/>
      <c r="I31" s="53"/>
      <c r="J31" s="53"/>
      <c r="K31" s="53"/>
      <c r="L31" s="53"/>
      <c r="M31" s="53"/>
      <c r="N31" s="53"/>
      <c r="O31" s="53"/>
      <c r="P31" s="53"/>
      <c r="Q31" s="53"/>
      <c r="R31" s="202"/>
      <c r="S31" s="53"/>
      <c r="T31" s="84">
        <v>0.86</v>
      </c>
      <c r="U31" s="84">
        <v>0.66</v>
      </c>
    </row>
    <row r="32" spans="1:24" x14ac:dyDescent="0.25">
      <c r="A32" s="85" t="s">
        <v>163</v>
      </c>
      <c r="B32" s="53" t="s">
        <v>162</v>
      </c>
      <c r="C32" s="84"/>
      <c r="D32" s="84"/>
      <c r="E32" s="84"/>
      <c r="F32" s="84"/>
      <c r="G32" s="53"/>
      <c r="H32" s="53"/>
      <c r="I32" s="53"/>
      <c r="J32" s="53"/>
      <c r="K32" s="53"/>
      <c r="L32" s="53"/>
      <c r="M32" s="53"/>
      <c r="N32" s="53"/>
      <c r="O32" s="53"/>
      <c r="P32" s="53"/>
      <c r="Q32" s="53"/>
      <c r="R32" s="53"/>
      <c r="S32" s="53"/>
      <c r="T32" s="53"/>
      <c r="U32" s="187"/>
    </row>
    <row r="33" spans="1:21" x14ac:dyDescent="0.25">
      <c r="A33" s="85" t="s">
        <v>161</v>
      </c>
      <c r="B33" s="53" t="s">
        <v>160</v>
      </c>
      <c r="C33" s="84"/>
      <c r="D33" s="84"/>
      <c r="E33" s="84"/>
      <c r="F33" s="84"/>
      <c r="G33" s="53"/>
      <c r="H33" s="53"/>
      <c r="I33" s="53"/>
      <c r="J33" s="53"/>
      <c r="K33" s="53"/>
      <c r="L33" s="53"/>
      <c r="M33" s="53"/>
      <c r="N33" s="53"/>
      <c r="O33" s="53"/>
      <c r="P33" s="53"/>
      <c r="Q33" s="53"/>
      <c r="R33" s="53"/>
      <c r="S33" s="53"/>
      <c r="T33" s="53"/>
      <c r="U33" s="187"/>
    </row>
    <row r="34" spans="1:21" ht="31.5" x14ac:dyDescent="0.25">
      <c r="A34" s="85" t="s">
        <v>62</v>
      </c>
      <c r="B34" s="84" t="s">
        <v>159</v>
      </c>
      <c r="C34" s="81">
        <v>0.25</v>
      </c>
      <c r="D34" s="84">
        <v>0.25</v>
      </c>
      <c r="E34" s="53"/>
      <c r="F34" s="53"/>
      <c r="G34" s="53"/>
      <c r="H34" s="53"/>
      <c r="I34" s="53"/>
      <c r="J34" s="53"/>
      <c r="K34" s="53"/>
      <c r="L34" s="53"/>
      <c r="M34" s="53"/>
      <c r="N34" s="53"/>
      <c r="O34" s="53"/>
      <c r="P34" s="53"/>
      <c r="Q34" s="53"/>
      <c r="R34" s="53"/>
      <c r="S34" s="53"/>
      <c r="T34" s="81">
        <v>0.25</v>
      </c>
      <c r="U34" s="84">
        <v>0.25</v>
      </c>
    </row>
    <row r="35" spans="1:21" ht="31.5" x14ac:dyDescent="0.25">
      <c r="A35" s="82" t="s">
        <v>158</v>
      </c>
      <c r="B35" s="81" t="s">
        <v>157</v>
      </c>
      <c r="C35" s="81"/>
      <c r="D35" s="84"/>
      <c r="E35" s="53"/>
      <c r="F35" s="53"/>
      <c r="G35" s="53"/>
      <c r="H35" s="53"/>
      <c r="I35" s="53"/>
      <c r="J35" s="53"/>
      <c r="K35" s="53"/>
      <c r="L35" s="53"/>
      <c r="M35" s="53"/>
      <c r="N35" s="53"/>
      <c r="O35" s="53"/>
      <c r="P35" s="53"/>
      <c r="Q35" s="53"/>
      <c r="R35" s="53"/>
      <c r="S35" s="53"/>
      <c r="T35" s="53"/>
      <c r="U35" s="187"/>
    </row>
    <row r="36" spans="1:21" x14ac:dyDescent="0.25">
      <c r="A36" s="82" t="s">
        <v>156</v>
      </c>
      <c r="B36" s="81" t="s">
        <v>429</v>
      </c>
      <c r="C36" s="81">
        <v>0.25</v>
      </c>
      <c r="D36" s="84">
        <v>0.25</v>
      </c>
      <c r="E36" s="53"/>
      <c r="F36" s="53"/>
      <c r="G36" s="53"/>
      <c r="H36" s="53"/>
      <c r="I36" s="53"/>
      <c r="J36" s="53"/>
      <c r="K36" s="53"/>
      <c r="L36" s="53"/>
      <c r="M36" s="53"/>
      <c r="N36" s="53"/>
      <c r="O36" s="53"/>
      <c r="P36" s="53"/>
      <c r="Q36" s="53"/>
      <c r="R36" s="53"/>
      <c r="S36" s="53"/>
      <c r="T36" s="81">
        <v>0.25</v>
      </c>
      <c r="U36" s="84">
        <v>0.25</v>
      </c>
    </row>
    <row r="37" spans="1:21" x14ac:dyDescent="0.25">
      <c r="A37" s="82" t="s">
        <v>155</v>
      </c>
      <c r="B37" s="81" t="s">
        <v>144</v>
      </c>
      <c r="C37" s="81"/>
      <c r="D37" s="84"/>
      <c r="E37" s="53"/>
      <c r="F37" s="53"/>
      <c r="G37" s="53"/>
      <c r="H37" s="53"/>
      <c r="I37" s="53"/>
      <c r="J37" s="53"/>
      <c r="K37" s="53"/>
      <c r="L37" s="53"/>
      <c r="M37" s="53"/>
      <c r="N37" s="53"/>
      <c r="O37" s="53"/>
      <c r="P37" s="53"/>
      <c r="Q37" s="53"/>
      <c r="R37" s="53"/>
      <c r="S37" s="53"/>
      <c r="T37" s="53"/>
      <c r="U37" s="187"/>
    </row>
    <row r="38" spans="1:21" ht="31.5" x14ac:dyDescent="0.25">
      <c r="A38" s="82" t="s">
        <v>154</v>
      </c>
      <c r="B38" s="53" t="s">
        <v>142</v>
      </c>
      <c r="C38" s="53"/>
      <c r="D38" s="84"/>
      <c r="E38" s="53"/>
      <c r="F38" s="53"/>
      <c r="G38" s="53"/>
      <c r="H38" s="53"/>
      <c r="I38" s="53"/>
      <c r="J38" s="53"/>
      <c r="K38" s="53"/>
      <c r="L38" s="53"/>
      <c r="M38" s="53"/>
      <c r="N38" s="53"/>
      <c r="O38" s="53"/>
      <c r="P38" s="53"/>
      <c r="Q38" s="53"/>
      <c r="R38" s="53"/>
      <c r="S38" s="53"/>
      <c r="T38" s="53"/>
      <c r="U38" s="187"/>
    </row>
    <row r="39" spans="1:21" ht="31.5" x14ac:dyDescent="0.25">
      <c r="A39" s="82" t="s">
        <v>153</v>
      </c>
      <c r="B39" s="53" t="s">
        <v>140</v>
      </c>
      <c r="C39" s="53"/>
      <c r="D39" s="84"/>
      <c r="E39" s="53"/>
      <c r="F39" s="53"/>
      <c r="G39" s="53"/>
      <c r="H39" s="53"/>
      <c r="I39" s="53"/>
      <c r="J39" s="53"/>
      <c r="K39" s="53"/>
      <c r="L39" s="53"/>
      <c r="M39" s="53"/>
      <c r="N39" s="53"/>
      <c r="O39" s="53"/>
      <c r="P39" s="53"/>
      <c r="Q39" s="53"/>
      <c r="R39" s="53"/>
      <c r="S39" s="53"/>
      <c r="T39" s="53"/>
      <c r="U39" s="187"/>
    </row>
    <row r="40" spans="1:21" x14ac:dyDescent="0.25">
      <c r="A40" s="82" t="s">
        <v>152</v>
      </c>
      <c r="B40" s="53" t="s">
        <v>138</v>
      </c>
      <c r="C40" s="53"/>
      <c r="D40" s="84"/>
      <c r="E40" s="53"/>
      <c r="F40" s="53"/>
      <c r="G40" s="53"/>
      <c r="H40" s="53"/>
      <c r="I40" s="53"/>
      <c r="J40" s="53"/>
      <c r="K40" s="53"/>
      <c r="L40" s="53"/>
      <c r="M40" s="53"/>
      <c r="N40" s="53"/>
      <c r="O40" s="53"/>
      <c r="P40" s="53"/>
      <c r="Q40" s="53"/>
      <c r="R40" s="53"/>
      <c r="S40" s="53"/>
      <c r="T40" s="53"/>
      <c r="U40" s="187"/>
    </row>
    <row r="41" spans="1:21" ht="18.75" x14ac:dyDescent="0.25">
      <c r="A41" s="82" t="s">
        <v>151</v>
      </c>
      <c r="B41" s="81" t="s">
        <v>136</v>
      </c>
      <c r="C41" s="81"/>
      <c r="D41" s="84"/>
      <c r="E41" s="53"/>
      <c r="F41" s="53"/>
      <c r="G41" s="53"/>
      <c r="H41" s="53"/>
      <c r="I41" s="53"/>
      <c r="J41" s="53"/>
      <c r="K41" s="53"/>
      <c r="L41" s="53"/>
      <c r="M41" s="53"/>
      <c r="N41" s="53"/>
      <c r="O41" s="53"/>
      <c r="P41" s="53"/>
      <c r="Q41" s="53"/>
      <c r="R41" s="53"/>
      <c r="S41" s="53"/>
      <c r="T41" s="53"/>
      <c r="U41" s="187"/>
    </row>
    <row r="42" spans="1:21" x14ac:dyDescent="0.25">
      <c r="A42" s="85" t="s">
        <v>61</v>
      </c>
      <c r="B42" s="84" t="s">
        <v>150</v>
      </c>
      <c r="C42" s="84"/>
      <c r="D42" s="84"/>
      <c r="E42" s="53"/>
      <c r="F42" s="53"/>
      <c r="G42" s="53"/>
      <c r="H42" s="53"/>
      <c r="I42" s="53"/>
      <c r="J42" s="53"/>
      <c r="K42" s="53"/>
      <c r="L42" s="53"/>
      <c r="M42" s="53"/>
      <c r="N42" s="53"/>
      <c r="O42" s="53"/>
      <c r="P42" s="53"/>
      <c r="Q42" s="53"/>
      <c r="R42" s="53"/>
      <c r="S42" s="53"/>
      <c r="T42" s="53"/>
      <c r="U42" s="187"/>
    </row>
    <row r="43" spans="1:21" x14ac:dyDescent="0.25">
      <c r="A43" s="82" t="s">
        <v>149</v>
      </c>
      <c r="B43" s="53" t="s">
        <v>148</v>
      </c>
      <c r="C43" s="53"/>
      <c r="D43" s="84"/>
      <c r="E43" s="53"/>
      <c r="F43" s="53"/>
      <c r="G43" s="53"/>
      <c r="H43" s="53"/>
      <c r="I43" s="53"/>
      <c r="J43" s="53"/>
      <c r="K43" s="53"/>
      <c r="L43" s="53"/>
      <c r="M43" s="53"/>
      <c r="N43" s="53"/>
      <c r="O43" s="53"/>
      <c r="P43" s="53"/>
      <c r="Q43" s="53"/>
      <c r="R43" s="53"/>
      <c r="S43" s="53"/>
      <c r="T43" s="53"/>
      <c r="U43" s="187"/>
    </row>
    <row r="44" spans="1:21" x14ac:dyDescent="0.25">
      <c r="A44" s="82" t="s">
        <v>147</v>
      </c>
      <c r="B44" s="53" t="s">
        <v>146</v>
      </c>
      <c r="C44" s="81">
        <v>0.25</v>
      </c>
      <c r="D44" s="84">
        <v>0.25</v>
      </c>
      <c r="E44" s="53"/>
      <c r="F44" s="53"/>
      <c r="G44" s="53"/>
      <c r="H44" s="53"/>
      <c r="I44" s="53"/>
      <c r="J44" s="53"/>
      <c r="K44" s="53"/>
      <c r="L44" s="53"/>
      <c r="M44" s="53"/>
      <c r="N44" s="53"/>
      <c r="O44" s="53"/>
      <c r="P44" s="53"/>
      <c r="Q44" s="53"/>
      <c r="R44" s="53"/>
      <c r="S44" s="53"/>
      <c r="T44" s="81">
        <v>0.25</v>
      </c>
      <c r="U44" s="84">
        <v>0.25</v>
      </c>
    </row>
    <row r="45" spans="1:21" x14ac:dyDescent="0.25">
      <c r="A45" s="82" t="s">
        <v>145</v>
      </c>
      <c r="B45" s="53" t="s">
        <v>144</v>
      </c>
      <c r="C45" s="53"/>
      <c r="D45" s="84"/>
      <c r="E45" s="53"/>
      <c r="F45" s="53"/>
      <c r="G45" s="53"/>
      <c r="H45" s="53"/>
      <c r="I45" s="53"/>
      <c r="J45" s="53"/>
      <c r="K45" s="53"/>
      <c r="L45" s="53"/>
      <c r="M45" s="53"/>
      <c r="N45" s="53"/>
      <c r="O45" s="53"/>
      <c r="P45" s="53"/>
      <c r="Q45" s="53"/>
      <c r="R45" s="53"/>
      <c r="S45" s="53"/>
      <c r="T45" s="53"/>
      <c r="U45" s="187"/>
    </row>
    <row r="46" spans="1:21" ht="31.5" x14ac:dyDescent="0.25">
      <c r="A46" s="82" t="s">
        <v>143</v>
      </c>
      <c r="B46" s="53" t="s">
        <v>142</v>
      </c>
      <c r="C46" s="53"/>
      <c r="D46" s="84"/>
      <c r="E46" s="53"/>
      <c r="F46" s="53"/>
      <c r="G46" s="53"/>
      <c r="H46" s="53"/>
      <c r="I46" s="53"/>
      <c r="J46" s="53"/>
      <c r="K46" s="53"/>
      <c r="L46" s="53"/>
      <c r="M46" s="53"/>
      <c r="N46" s="53"/>
      <c r="O46" s="53"/>
      <c r="P46" s="53"/>
      <c r="Q46" s="53"/>
      <c r="R46" s="53"/>
      <c r="S46" s="53"/>
      <c r="T46" s="53"/>
      <c r="U46" s="187"/>
    </row>
    <row r="47" spans="1:21" ht="31.5" x14ac:dyDescent="0.25">
      <c r="A47" s="82" t="s">
        <v>141</v>
      </c>
      <c r="B47" s="53" t="s">
        <v>140</v>
      </c>
      <c r="C47" s="53"/>
      <c r="D47" s="84"/>
      <c r="E47" s="53"/>
      <c r="F47" s="53"/>
      <c r="G47" s="53"/>
      <c r="H47" s="53"/>
      <c r="I47" s="53"/>
      <c r="J47" s="53"/>
      <c r="K47" s="53"/>
      <c r="L47" s="53"/>
      <c r="M47" s="53"/>
      <c r="N47" s="53"/>
      <c r="O47" s="53"/>
      <c r="P47" s="53"/>
      <c r="Q47" s="53"/>
      <c r="R47" s="53"/>
      <c r="S47" s="53"/>
      <c r="T47" s="53"/>
      <c r="U47" s="187"/>
    </row>
    <row r="48" spans="1:21" x14ac:dyDescent="0.25">
      <c r="A48" s="82" t="s">
        <v>139</v>
      </c>
      <c r="B48" s="53" t="s">
        <v>138</v>
      </c>
      <c r="C48" s="53"/>
      <c r="D48" s="84"/>
      <c r="E48" s="53"/>
      <c r="F48" s="53"/>
      <c r="G48" s="53"/>
      <c r="H48" s="53"/>
      <c r="I48" s="53"/>
      <c r="J48" s="53"/>
      <c r="K48" s="53"/>
      <c r="L48" s="53"/>
      <c r="M48" s="53"/>
      <c r="N48" s="53"/>
      <c r="O48" s="53"/>
      <c r="P48" s="53"/>
      <c r="Q48" s="53"/>
      <c r="R48" s="53"/>
      <c r="S48" s="53"/>
      <c r="T48" s="53"/>
      <c r="U48" s="187"/>
    </row>
    <row r="49" spans="1:21" ht="18.75" x14ac:dyDescent="0.25">
      <c r="A49" s="82" t="s">
        <v>137</v>
      </c>
      <c r="B49" s="81" t="s">
        <v>136</v>
      </c>
      <c r="C49" s="81"/>
      <c r="D49" s="84"/>
      <c r="E49" s="53"/>
      <c r="F49" s="53"/>
      <c r="G49" s="53"/>
      <c r="H49" s="53"/>
      <c r="I49" s="53"/>
      <c r="J49" s="53"/>
      <c r="K49" s="53"/>
      <c r="L49" s="53"/>
      <c r="M49" s="53"/>
      <c r="N49" s="53"/>
      <c r="O49" s="53"/>
      <c r="P49" s="53"/>
      <c r="Q49" s="53"/>
      <c r="R49" s="53"/>
      <c r="S49" s="53"/>
      <c r="T49" s="53"/>
      <c r="U49" s="187"/>
    </row>
    <row r="50" spans="1:21" ht="35.25" customHeight="1" x14ac:dyDescent="0.25">
      <c r="A50" s="85" t="s">
        <v>59</v>
      </c>
      <c r="B50" s="84" t="s">
        <v>135</v>
      </c>
      <c r="C50" s="84"/>
      <c r="D50" s="84"/>
      <c r="E50" s="84"/>
      <c r="F50" s="84"/>
      <c r="G50" s="53"/>
      <c r="H50" s="53"/>
      <c r="I50" s="53"/>
      <c r="J50" s="53"/>
      <c r="K50" s="53"/>
      <c r="L50" s="53"/>
      <c r="M50" s="53"/>
      <c r="N50" s="53"/>
      <c r="O50" s="53"/>
      <c r="P50" s="53"/>
      <c r="Q50" s="53"/>
      <c r="R50" s="53"/>
      <c r="S50" s="53"/>
      <c r="T50" s="53"/>
      <c r="U50" s="187"/>
    </row>
    <row r="51" spans="1:21" x14ac:dyDescent="0.25">
      <c r="A51" s="82" t="s">
        <v>134</v>
      </c>
      <c r="B51" s="53" t="s">
        <v>133</v>
      </c>
      <c r="C51" s="84">
        <v>0.86</v>
      </c>
      <c r="D51" s="84">
        <v>0.66</v>
      </c>
      <c r="E51" s="84"/>
      <c r="F51" s="84"/>
      <c r="G51" s="53"/>
      <c r="H51" s="53"/>
      <c r="I51" s="53"/>
      <c r="J51" s="53"/>
      <c r="K51" s="53"/>
      <c r="L51" s="53"/>
      <c r="M51" s="53"/>
      <c r="N51" s="53"/>
      <c r="O51" s="53"/>
      <c r="P51" s="53"/>
      <c r="Q51" s="53"/>
      <c r="R51" s="202"/>
      <c r="S51" s="53"/>
      <c r="T51" s="84">
        <v>0.86</v>
      </c>
      <c r="U51" s="84">
        <v>0.66</v>
      </c>
    </row>
    <row r="52" spans="1:21" x14ac:dyDescent="0.25">
      <c r="A52" s="82" t="s">
        <v>132</v>
      </c>
      <c r="B52" s="53" t="s">
        <v>126</v>
      </c>
      <c r="C52" s="53"/>
      <c r="D52" s="84"/>
      <c r="E52" s="84"/>
      <c r="F52" s="84"/>
      <c r="G52" s="53"/>
      <c r="H52" s="53"/>
      <c r="I52" s="53"/>
      <c r="J52" s="53"/>
      <c r="K52" s="53"/>
      <c r="L52" s="53"/>
      <c r="M52" s="53"/>
      <c r="N52" s="53"/>
      <c r="O52" s="53"/>
      <c r="P52" s="53"/>
      <c r="Q52" s="53"/>
      <c r="R52" s="53"/>
      <c r="S52" s="53"/>
      <c r="T52" s="53"/>
      <c r="U52" s="187"/>
    </row>
    <row r="53" spans="1:21" x14ac:dyDescent="0.25">
      <c r="A53" s="82" t="s">
        <v>131</v>
      </c>
      <c r="B53" s="81" t="s">
        <v>125</v>
      </c>
      <c r="C53" s="81">
        <v>0.25</v>
      </c>
      <c r="D53" s="84">
        <v>0.25</v>
      </c>
      <c r="E53" s="53"/>
      <c r="F53" s="53"/>
      <c r="G53" s="53"/>
      <c r="H53" s="53"/>
      <c r="I53" s="53"/>
      <c r="J53" s="53"/>
      <c r="K53" s="53"/>
      <c r="L53" s="53"/>
      <c r="M53" s="53"/>
      <c r="N53" s="53"/>
      <c r="O53" s="53"/>
      <c r="P53" s="53"/>
      <c r="Q53" s="53"/>
      <c r="R53" s="53"/>
      <c r="S53" s="53"/>
      <c r="T53" s="81">
        <v>0.25</v>
      </c>
      <c r="U53" s="84">
        <v>0.25</v>
      </c>
    </row>
    <row r="54" spans="1:21" x14ac:dyDescent="0.25">
      <c r="A54" s="82" t="s">
        <v>130</v>
      </c>
      <c r="B54" s="81" t="s">
        <v>124</v>
      </c>
      <c r="C54" s="81"/>
      <c r="D54" s="84"/>
      <c r="E54" s="84"/>
      <c r="F54" s="84"/>
      <c r="G54" s="53"/>
      <c r="H54" s="53"/>
      <c r="I54" s="53"/>
      <c r="J54" s="53"/>
      <c r="K54" s="53"/>
      <c r="L54" s="53"/>
      <c r="M54" s="53"/>
      <c r="N54" s="53"/>
      <c r="O54" s="53"/>
      <c r="P54" s="53"/>
      <c r="Q54" s="53"/>
      <c r="R54" s="53"/>
      <c r="S54" s="53"/>
      <c r="T54" s="53"/>
      <c r="U54" s="187"/>
    </row>
    <row r="55" spans="1:21" x14ac:dyDescent="0.25">
      <c r="A55" s="82" t="s">
        <v>129</v>
      </c>
      <c r="B55" s="81" t="s">
        <v>123</v>
      </c>
      <c r="C55" s="81"/>
      <c r="D55" s="84"/>
      <c r="E55" s="84"/>
      <c r="F55" s="84"/>
      <c r="G55" s="53"/>
      <c r="H55" s="53"/>
      <c r="I55" s="53"/>
      <c r="J55" s="53"/>
      <c r="K55" s="53"/>
      <c r="L55" s="53"/>
      <c r="M55" s="53"/>
      <c r="N55" s="53"/>
      <c r="O55" s="53"/>
      <c r="P55" s="53"/>
      <c r="Q55" s="53"/>
      <c r="R55" s="53"/>
      <c r="S55" s="53"/>
      <c r="T55" s="53"/>
      <c r="U55" s="187"/>
    </row>
    <row r="56" spans="1:21" ht="18.75" x14ac:dyDescent="0.25">
      <c r="A56" s="82" t="s">
        <v>128</v>
      </c>
      <c r="B56" s="81" t="s">
        <v>122</v>
      </c>
      <c r="C56" s="81"/>
      <c r="D56" s="84"/>
      <c r="E56" s="84"/>
      <c r="F56" s="84"/>
      <c r="G56" s="53"/>
      <c r="H56" s="53"/>
      <c r="I56" s="53"/>
      <c r="J56" s="53"/>
      <c r="K56" s="53"/>
      <c r="L56" s="53"/>
      <c r="M56" s="53"/>
      <c r="N56" s="53"/>
      <c r="O56" s="53"/>
      <c r="P56" s="53"/>
      <c r="Q56" s="53"/>
      <c r="R56" s="53"/>
      <c r="S56" s="53"/>
      <c r="T56" s="53"/>
      <c r="U56" s="187"/>
    </row>
    <row r="57" spans="1:21" ht="36.75" customHeight="1" x14ac:dyDescent="0.25">
      <c r="A57" s="85" t="s">
        <v>58</v>
      </c>
      <c r="B57" s="103" t="s">
        <v>228</v>
      </c>
      <c r="C57" s="81"/>
      <c r="D57" s="84"/>
      <c r="E57" s="84"/>
      <c r="F57" s="84"/>
      <c r="G57" s="53"/>
      <c r="H57" s="53"/>
      <c r="I57" s="53"/>
      <c r="J57" s="53"/>
      <c r="K57" s="53"/>
      <c r="L57" s="53"/>
      <c r="M57" s="53"/>
      <c r="N57" s="53"/>
      <c r="O57" s="53"/>
      <c r="P57" s="53"/>
      <c r="Q57" s="53"/>
      <c r="R57" s="53"/>
      <c r="S57" s="53"/>
      <c r="T57" s="53"/>
      <c r="U57" s="187"/>
    </row>
    <row r="58" spans="1:21" x14ac:dyDescent="0.25">
      <c r="A58" s="85" t="s">
        <v>56</v>
      </c>
      <c r="B58" s="84" t="s">
        <v>127</v>
      </c>
      <c r="C58" s="84"/>
      <c r="D58" s="84"/>
      <c r="E58" s="53"/>
      <c r="F58" s="53"/>
      <c r="G58" s="53"/>
      <c r="H58" s="53"/>
      <c r="I58" s="53"/>
      <c r="J58" s="53"/>
      <c r="K58" s="53"/>
      <c r="L58" s="53"/>
      <c r="M58" s="53"/>
      <c r="N58" s="53"/>
      <c r="O58" s="53"/>
      <c r="P58" s="53"/>
      <c r="Q58" s="53"/>
      <c r="R58" s="53"/>
      <c r="S58" s="53"/>
      <c r="T58" s="53"/>
      <c r="U58" s="187"/>
    </row>
    <row r="59" spans="1:21" x14ac:dyDescent="0.25">
      <c r="A59" s="82" t="s">
        <v>222</v>
      </c>
      <c r="B59" s="83" t="s">
        <v>148</v>
      </c>
      <c r="C59" s="83"/>
      <c r="D59" s="84"/>
      <c r="E59" s="53"/>
      <c r="F59" s="53"/>
      <c r="G59" s="53"/>
      <c r="H59" s="53"/>
      <c r="I59" s="53"/>
      <c r="J59" s="53"/>
      <c r="K59" s="53"/>
      <c r="L59" s="53"/>
      <c r="M59" s="53"/>
      <c r="N59" s="53"/>
      <c r="O59" s="53"/>
      <c r="P59" s="53"/>
      <c r="Q59" s="53"/>
      <c r="R59" s="53"/>
      <c r="S59" s="53"/>
      <c r="T59" s="53"/>
      <c r="U59" s="187"/>
    </row>
    <row r="60" spans="1:21" x14ac:dyDescent="0.25">
      <c r="A60" s="82" t="s">
        <v>223</v>
      </c>
      <c r="B60" s="83" t="s">
        <v>146</v>
      </c>
      <c r="C60" s="81">
        <v>0.25</v>
      </c>
      <c r="D60" s="84">
        <v>0.25</v>
      </c>
      <c r="E60" s="53"/>
      <c r="F60" s="53"/>
      <c r="G60" s="53"/>
      <c r="H60" s="53"/>
      <c r="I60" s="53"/>
      <c r="J60" s="53"/>
      <c r="K60" s="53"/>
      <c r="L60" s="53"/>
      <c r="M60" s="53"/>
      <c r="N60" s="53"/>
      <c r="O60" s="53"/>
      <c r="P60" s="53"/>
      <c r="Q60" s="53"/>
      <c r="R60" s="53"/>
      <c r="S60" s="53"/>
      <c r="T60" s="81">
        <v>0.25</v>
      </c>
      <c r="U60" s="84">
        <v>0.25</v>
      </c>
    </row>
    <row r="61" spans="1:21" x14ac:dyDescent="0.25">
      <c r="A61" s="82" t="s">
        <v>224</v>
      </c>
      <c r="B61" s="83" t="s">
        <v>144</v>
      </c>
      <c r="C61" s="83"/>
      <c r="D61" s="84"/>
      <c r="E61" s="53"/>
      <c r="F61" s="53"/>
      <c r="G61" s="53"/>
      <c r="H61" s="53"/>
      <c r="I61" s="53"/>
      <c r="J61" s="53"/>
      <c r="K61" s="53"/>
      <c r="L61" s="53"/>
      <c r="M61" s="53"/>
      <c r="N61" s="53"/>
      <c r="O61" s="53"/>
      <c r="P61" s="53"/>
      <c r="Q61" s="53"/>
      <c r="R61" s="53"/>
      <c r="S61" s="53"/>
      <c r="T61" s="53"/>
      <c r="U61" s="187"/>
    </row>
    <row r="62" spans="1:21" x14ac:dyDescent="0.25">
      <c r="A62" s="82" t="s">
        <v>225</v>
      </c>
      <c r="B62" s="83" t="s">
        <v>227</v>
      </c>
      <c r="C62" s="83"/>
      <c r="D62" s="84"/>
      <c r="E62" s="53"/>
      <c r="F62" s="53"/>
      <c r="G62" s="53"/>
      <c r="H62" s="53"/>
      <c r="I62" s="53"/>
      <c r="J62" s="53"/>
      <c r="K62" s="53"/>
      <c r="L62" s="53"/>
      <c r="M62" s="53"/>
      <c r="N62" s="53"/>
      <c r="O62" s="53"/>
      <c r="P62" s="53"/>
      <c r="Q62" s="53"/>
      <c r="R62" s="53"/>
      <c r="S62" s="53"/>
      <c r="T62" s="53"/>
      <c r="U62" s="187"/>
    </row>
    <row r="63" spans="1:21" ht="18.75" x14ac:dyDescent="0.25">
      <c r="A63" s="82" t="s">
        <v>226</v>
      </c>
      <c r="B63" s="81" t="s">
        <v>122</v>
      </c>
      <c r="C63" s="81"/>
      <c r="D63" s="84"/>
      <c r="E63" s="53"/>
      <c r="F63" s="53"/>
      <c r="G63" s="53"/>
      <c r="H63" s="53"/>
      <c r="I63" s="53"/>
      <c r="J63" s="53"/>
      <c r="K63" s="53"/>
      <c r="L63" s="53"/>
      <c r="M63" s="53"/>
      <c r="N63" s="53"/>
      <c r="O63" s="53"/>
      <c r="P63" s="53"/>
      <c r="Q63" s="53"/>
      <c r="R63" s="53"/>
      <c r="S63" s="53"/>
      <c r="T63" s="53"/>
      <c r="U63" s="187"/>
    </row>
    <row r="64" spans="1:21" x14ac:dyDescent="0.25">
      <c r="A64" s="78"/>
      <c r="B64" s="79"/>
      <c r="C64" s="79"/>
      <c r="D64" s="79"/>
      <c r="E64" s="79"/>
      <c r="F64" s="79"/>
      <c r="G64" s="79"/>
      <c r="H64" s="79"/>
      <c r="I64" s="79"/>
      <c r="J64" s="79"/>
      <c r="K64" s="79"/>
      <c r="L64" s="78"/>
      <c r="M64" s="78"/>
      <c r="N64" s="69"/>
      <c r="O64" s="69"/>
      <c r="P64" s="69"/>
      <c r="Q64" s="69"/>
      <c r="R64" s="69"/>
      <c r="S64" s="69"/>
      <c r="T64" s="69"/>
    </row>
    <row r="65" spans="1:20" ht="54" customHeight="1" x14ac:dyDescent="0.25">
      <c r="A65" s="69"/>
      <c r="B65" s="439"/>
      <c r="C65" s="439"/>
      <c r="D65" s="439"/>
      <c r="E65" s="439"/>
      <c r="F65" s="439"/>
      <c r="G65" s="439"/>
      <c r="H65" s="439"/>
      <c r="I65" s="439"/>
      <c r="J65" s="73"/>
      <c r="K65" s="73"/>
      <c r="L65" s="77"/>
      <c r="M65" s="77"/>
      <c r="N65" s="77"/>
      <c r="O65" s="77"/>
      <c r="P65" s="77"/>
      <c r="Q65" s="77"/>
      <c r="R65" s="77"/>
      <c r="S65" s="77"/>
      <c r="T65" s="77"/>
    </row>
    <row r="66" spans="1:20" x14ac:dyDescent="0.25">
      <c r="A66" s="69"/>
      <c r="B66" s="69"/>
      <c r="C66" s="69"/>
      <c r="D66" s="69"/>
      <c r="E66" s="69"/>
      <c r="F66" s="69"/>
      <c r="L66" s="69"/>
      <c r="M66" s="69"/>
      <c r="N66" s="69"/>
      <c r="O66" s="69"/>
      <c r="P66" s="69"/>
      <c r="Q66" s="69"/>
      <c r="R66" s="69"/>
      <c r="S66" s="69"/>
      <c r="T66" s="69"/>
    </row>
    <row r="67" spans="1:20" ht="50.25" customHeight="1" x14ac:dyDescent="0.25">
      <c r="A67" s="69"/>
      <c r="B67" s="440"/>
      <c r="C67" s="440"/>
      <c r="D67" s="440"/>
      <c r="E67" s="440"/>
      <c r="F67" s="440"/>
      <c r="G67" s="440"/>
      <c r="H67" s="440"/>
      <c r="I67" s="440"/>
      <c r="J67" s="74"/>
      <c r="K67" s="74"/>
      <c r="L67" s="69"/>
      <c r="M67" s="69"/>
      <c r="N67" s="69"/>
      <c r="O67" s="69"/>
      <c r="P67" s="69"/>
      <c r="Q67" s="69"/>
      <c r="R67" s="69"/>
      <c r="S67" s="69"/>
      <c r="T67" s="69"/>
    </row>
    <row r="68" spans="1:20" x14ac:dyDescent="0.25">
      <c r="A68" s="69"/>
      <c r="B68" s="69"/>
      <c r="C68" s="69"/>
      <c r="D68" s="69"/>
      <c r="E68" s="69"/>
      <c r="F68" s="69"/>
      <c r="L68" s="69"/>
      <c r="M68" s="69"/>
      <c r="N68" s="69"/>
      <c r="O68" s="69"/>
      <c r="P68" s="69"/>
      <c r="Q68" s="69"/>
      <c r="R68" s="69"/>
      <c r="S68" s="69"/>
      <c r="T68" s="69"/>
    </row>
    <row r="69" spans="1:20" ht="36.75" customHeight="1" x14ac:dyDescent="0.25">
      <c r="A69" s="69"/>
      <c r="B69" s="439"/>
      <c r="C69" s="439"/>
      <c r="D69" s="439"/>
      <c r="E69" s="439"/>
      <c r="F69" s="439"/>
      <c r="G69" s="439"/>
      <c r="H69" s="439"/>
      <c r="I69" s="439"/>
      <c r="J69" s="73"/>
      <c r="K69" s="73"/>
      <c r="L69" s="69"/>
      <c r="M69" s="69"/>
      <c r="N69" s="69"/>
      <c r="O69" s="69"/>
      <c r="P69" s="69"/>
      <c r="Q69" s="69"/>
      <c r="R69" s="69"/>
      <c r="S69" s="69"/>
      <c r="T69" s="69"/>
    </row>
    <row r="70" spans="1:20" x14ac:dyDescent="0.25">
      <c r="A70" s="69"/>
      <c r="B70" s="76"/>
      <c r="C70" s="76"/>
      <c r="D70" s="76"/>
      <c r="E70" s="76"/>
      <c r="F70" s="76"/>
      <c r="L70" s="69"/>
      <c r="M70" s="69"/>
      <c r="N70" s="75"/>
      <c r="O70" s="69"/>
      <c r="P70" s="69"/>
      <c r="Q70" s="69"/>
      <c r="R70" s="69"/>
      <c r="S70" s="69"/>
      <c r="T70" s="69"/>
    </row>
    <row r="71" spans="1:20" ht="51" customHeight="1" x14ac:dyDescent="0.25">
      <c r="A71" s="69"/>
      <c r="B71" s="439"/>
      <c r="C71" s="439"/>
      <c r="D71" s="439"/>
      <c r="E71" s="439"/>
      <c r="F71" s="439"/>
      <c r="G71" s="439"/>
      <c r="H71" s="439"/>
      <c r="I71" s="439"/>
      <c r="J71" s="73"/>
      <c r="K71" s="73"/>
      <c r="L71" s="69"/>
      <c r="M71" s="69"/>
      <c r="N71" s="75"/>
      <c r="O71" s="69"/>
      <c r="P71" s="69"/>
      <c r="Q71" s="69"/>
      <c r="R71" s="69"/>
      <c r="S71" s="69"/>
      <c r="T71" s="69"/>
    </row>
    <row r="72" spans="1:20" ht="32.25" customHeight="1" x14ac:dyDescent="0.25">
      <c r="A72" s="69"/>
      <c r="B72" s="440"/>
      <c r="C72" s="440"/>
      <c r="D72" s="440"/>
      <c r="E72" s="440"/>
      <c r="F72" s="440"/>
      <c r="G72" s="440"/>
      <c r="H72" s="440"/>
      <c r="I72" s="440"/>
      <c r="J72" s="74"/>
      <c r="K72" s="74"/>
      <c r="L72" s="69"/>
      <c r="M72" s="69"/>
      <c r="N72" s="69"/>
      <c r="O72" s="69"/>
      <c r="P72" s="69"/>
      <c r="Q72" s="69"/>
      <c r="R72" s="69"/>
      <c r="S72" s="69"/>
      <c r="T72" s="69"/>
    </row>
    <row r="73" spans="1:20" ht="51.75" customHeight="1" x14ac:dyDescent="0.25">
      <c r="A73" s="69"/>
      <c r="B73" s="439"/>
      <c r="C73" s="439"/>
      <c r="D73" s="439"/>
      <c r="E73" s="439"/>
      <c r="F73" s="439"/>
      <c r="G73" s="439"/>
      <c r="H73" s="439"/>
      <c r="I73" s="439"/>
      <c r="J73" s="73"/>
      <c r="K73" s="73"/>
      <c r="L73" s="69"/>
      <c r="M73" s="69"/>
      <c r="N73" s="69"/>
      <c r="O73" s="69"/>
      <c r="P73" s="69"/>
      <c r="Q73" s="69"/>
      <c r="R73" s="69"/>
      <c r="S73" s="69"/>
      <c r="T73" s="69"/>
    </row>
    <row r="74" spans="1:20" ht="21.75" customHeight="1" x14ac:dyDescent="0.25">
      <c r="A74" s="69"/>
      <c r="B74" s="437"/>
      <c r="C74" s="437"/>
      <c r="D74" s="437"/>
      <c r="E74" s="437"/>
      <c r="F74" s="437"/>
      <c r="G74" s="437"/>
      <c r="H74" s="437"/>
      <c r="I74" s="437"/>
      <c r="J74" s="72"/>
      <c r="K74" s="72"/>
      <c r="L74" s="71"/>
      <c r="M74" s="71"/>
      <c r="N74" s="69"/>
      <c r="O74" s="69"/>
      <c r="P74" s="69"/>
      <c r="Q74" s="69"/>
      <c r="R74" s="69"/>
      <c r="S74" s="69"/>
      <c r="T74" s="69"/>
    </row>
    <row r="75" spans="1:20" ht="23.25" customHeight="1" x14ac:dyDescent="0.25">
      <c r="A75" s="69"/>
      <c r="B75" s="71"/>
      <c r="C75" s="71"/>
      <c r="D75" s="71"/>
      <c r="E75" s="71"/>
      <c r="F75" s="71"/>
      <c r="L75" s="69"/>
      <c r="M75" s="69"/>
      <c r="N75" s="69"/>
      <c r="O75" s="69"/>
      <c r="P75" s="69"/>
      <c r="Q75" s="69"/>
      <c r="R75" s="69"/>
      <c r="S75" s="69"/>
      <c r="T75" s="69"/>
    </row>
    <row r="76" spans="1:20" ht="18.75" customHeight="1" x14ac:dyDescent="0.25">
      <c r="A76" s="69"/>
      <c r="B76" s="438"/>
      <c r="C76" s="438"/>
      <c r="D76" s="438"/>
      <c r="E76" s="438"/>
      <c r="F76" s="438"/>
      <c r="G76" s="438"/>
      <c r="H76" s="438"/>
      <c r="I76" s="438"/>
      <c r="J76" s="70"/>
      <c r="K76" s="70"/>
      <c r="L76" s="69"/>
      <c r="M76" s="69"/>
      <c r="N76" s="69"/>
      <c r="O76" s="69"/>
      <c r="P76" s="69"/>
      <c r="Q76" s="69"/>
      <c r="R76" s="69"/>
      <c r="S76" s="69"/>
      <c r="T76" s="69"/>
    </row>
    <row r="77" spans="1:20" x14ac:dyDescent="0.25">
      <c r="A77" s="69"/>
      <c r="B77" s="69"/>
      <c r="C77" s="69"/>
      <c r="D77" s="69"/>
      <c r="E77" s="69"/>
      <c r="F77" s="69"/>
      <c r="L77" s="69"/>
      <c r="M77" s="69"/>
      <c r="N77" s="69"/>
      <c r="O77" s="69"/>
      <c r="P77" s="69"/>
      <c r="Q77" s="69"/>
      <c r="R77" s="69"/>
      <c r="S77" s="69"/>
      <c r="T77" s="69"/>
    </row>
    <row r="78" spans="1:20" x14ac:dyDescent="0.25">
      <c r="A78" s="69"/>
      <c r="B78" s="69"/>
      <c r="C78" s="69"/>
      <c r="D78" s="69"/>
      <c r="E78" s="69"/>
      <c r="F78" s="69"/>
      <c r="L78" s="69"/>
      <c r="M78" s="69"/>
      <c r="N78" s="69"/>
      <c r="O78" s="69"/>
      <c r="P78" s="69"/>
      <c r="Q78" s="69"/>
      <c r="R78" s="69"/>
      <c r="S78" s="69"/>
      <c r="T78" s="69"/>
    </row>
    <row r="79" spans="1:20" x14ac:dyDescent="0.25">
      <c r="G79" s="68"/>
      <c r="H79" s="68"/>
      <c r="I79" s="68"/>
      <c r="J79" s="68"/>
      <c r="K79" s="68"/>
    </row>
    <row r="80" spans="1:20" x14ac:dyDescent="0.25">
      <c r="G80" s="68"/>
      <c r="H80" s="68"/>
      <c r="I80" s="68"/>
      <c r="J80" s="68"/>
      <c r="K80" s="68"/>
    </row>
    <row r="81" s="68" customFormat="1" x14ac:dyDescent="0.25"/>
    <row r="82" s="68" customFormat="1" x14ac:dyDescent="0.25"/>
    <row r="83" s="68" customFormat="1" x14ac:dyDescent="0.25"/>
    <row r="84" s="68" customFormat="1" x14ac:dyDescent="0.25"/>
    <row r="85" s="68" customFormat="1" x14ac:dyDescent="0.25"/>
    <row r="86" s="68" customFormat="1" x14ac:dyDescent="0.25"/>
    <row r="87" s="68" customFormat="1" x14ac:dyDescent="0.25"/>
    <row r="88" s="68" customFormat="1" x14ac:dyDescent="0.25"/>
    <row r="89" s="68" customFormat="1" x14ac:dyDescent="0.25"/>
    <row r="90" s="68" customFormat="1" x14ac:dyDescent="0.25"/>
    <row r="91" s="68" customFormat="1" x14ac:dyDescent="0.25"/>
  </sheetData>
  <mergeCells count="33">
    <mergeCell ref="C13:AT13"/>
    <mergeCell ref="A4:U4"/>
    <mergeCell ref="A12:U12"/>
    <mergeCell ref="A9:U9"/>
    <mergeCell ref="A11:U11"/>
    <mergeCell ref="A8:U8"/>
    <mergeCell ref="A6:U6"/>
    <mergeCell ref="A15:U15"/>
    <mergeCell ref="A14:U14"/>
    <mergeCell ref="A19:A21"/>
    <mergeCell ref="E19:F20"/>
    <mergeCell ref="A17:U17"/>
    <mergeCell ref="T19:U20"/>
    <mergeCell ref="L19:O19"/>
    <mergeCell ref="L20:M20"/>
    <mergeCell ref="N20:O20"/>
    <mergeCell ref="G19:G21"/>
    <mergeCell ref="H20:I20"/>
    <mergeCell ref="H19:K19"/>
    <mergeCell ref="J20:K20"/>
    <mergeCell ref="B19:B21"/>
    <mergeCell ref="P19:S19"/>
    <mergeCell ref="P20:Q20"/>
    <mergeCell ref="R20:S20"/>
    <mergeCell ref="B74:I74"/>
    <mergeCell ref="B76:I76"/>
    <mergeCell ref="B65:I65"/>
    <mergeCell ref="B67:I67"/>
    <mergeCell ref="B69:I69"/>
    <mergeCell ref="B71:I71"/>
    <mergeCell ref="B72:I72"/>
    <mergeCell ref="B73:I73"/>
    <mergeCell ref="C19:D20"/>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Схемы</vt:lpstr>
      <vt:lpstr>'9. ЛСР'!Print_Area</vt:lpstr>
      <vt:lpstr>'9. ЛСР'!Print_Titles</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Петрожицкая Анна Юрьевна</cp:lastModifiedBy>
  <cp:lastPrinted>2018-02-28T11:08:02Z</cp:lastPrinted>
  <dcterms:created xsi:type="dcterms:W3CDTF">2015-08-16T15:31:05Z</dcterms:created>
  <dcterms:modified xsi:type="dcterms:W3CDTF">2023-02-14T05:58:03Z</dcterms:modified>
</cp:coreProperties>
</file>